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ASIL DOLDURULUR" state="visible" r:id="rId4"/>
    <sheet sheetId="2" name="BİLGİ GİR" state="visible" r:id="rId5"/>
    <sheet sheetId="3" name="POZ &amp; FİYAT" state="visible" r:id="rId6"/>
    <sheet sheetId="4" name="METRAJ" state="visible" r:id="rId7"/>
    <sheet sheetId="5" name="DEMİR" state="visible" r:id="rId8"/>
    <sheet sheetId="6" name="KESİNTİLER" state="visible" r:id="rId9"/>
    <sheet sheetId="7" name="YEMEK" state="visible" r:id="rId10"/>
    <sheet sheetId="8" name="YEMEK PUANTAJ" state="visible" r:id="rId11"/>
    <sheet sheetId="9" name="TUTANAK" state="visible" r:id="rId12"/>
    <sheet sheetId="10" name="TUTANAK ŞABLON" state="visible" r:id="rId13"/>
    <sheet sheetId="11" name="TUTANAK-1" state="visible" r:id="rId14"/>
    <sheet sheetId="12" name="DEVİR" state="visible" r:id="rId15"/>
  </sheets>
  <calcPr calcId="171027" fullCalcOnLoad="1"/>
</workbook>
</file>

<file path=xl/sharedStrings.xml><?xml version="1.0" encoding="utf-8"?>
<sst xmlns="http://schemas.openxmlformats.org/spreadsheetml/2006/main" count="769" uniqueCount="204">
  <si>
    <t>HAKEDİŞ VERİ FORMU — NASIL DOLDURULUR?  (ÖRNEK DOLU NÜSHA)</t>
  </si>
  <si>
    <t>RENK REHBERİ:</t>
  </si>
  <si>
    <t>SİZ GİRİN</t>
  </si>
  <si>
    <t>FORMÜL — dokunmayın</t>
  </si>
  <si>
    <t>1) BİLGİ GİR — iş adı, işveren, taşeron ve sözleşme bilgilerini bir kez girin; tüm sayfa başlıkları oradan otomatik dolar.</t>
  </si>
  <si>
    <t>2) POZ &amp; FİYAT — her pozu bir satıra yazın. Zeyilname/fiyat farkı olduğunda AYNI POZ için yeni bir satır açıp yeni HAKEDİŞ NO ve yeni BİRİM FİYAT yazın.</t>
  </si>
  <si>
    <t>3) METRAJ — her imalat ölçüsünü bir satıra girin. HAKEDİŞ NO sütunu zorunludur: satır hangi hakediş dönemine aitse o numarayı yazın (1, 2, 3…).</t>
  </si>
  <si>
    <t xml:space="preserve">   Ölçüleri (BENZER·ADET·EN·YÜK·BOY) girerseniz TOPLAM otomatik hesaplanır (yeşil); hazır miktarınız varsa sadece TOPLAM sütununa yazın.</t>
  </si>
  <si>
    <t xml:space="preserve">   MİNHA (düşülecek iş) için ölçülerden birini eksi (-) girin.</t>
  </si>
  <si>
    <t>3b) DEMİR — betonarme donatı ayrı sayfada: ÇAP · BENZER · ADET · ÇUBUK girin; Ø sütunları, TOPLAM BOY, KG ve TON otomatik hesaplanır (yeşil — dokunmayın).</t>
  </si>
  <si>
    <t xml:space="preserve">   KAT sütununa tek kat ("3") ya da tip kat tekrarı ("1-7") yazın; satır o katların her birine düşer, hakedişte KAT × ÇAP icmali (3. kat Ø12: 3,2 ton gibi) üretilir.</t>
  </si>
  <si>
    <t xml:space="preserve">   POZ NO açılır listeden seçilir, BİRİM (ton/kg) POZ &amp; FİYAT'tan kendiliğinden gelir. Demir de YEŞİL DEFTER ve İMALAT İCMALİ'ne METRAJ ile birlikte girer.</t>
  </si>
  <si>
    <t>4) KESİNTİLER — İSG, elektrik, ceza vb. her kesintiyi bir satıra girin. HAKEDİŞ NO zorunludur: kesinti o numaralı hakedişin ARKA KAPAK ödemesinden düşülür.</t>
  </si>
  <si>
    <t xml:space="preserve">   KATEGORİ seçin (PERSONEL/KAMP/YEMEK/İSG/DİĞER) — ARKA KAPAK'ta doğru kaleme (e/f/g) işlenir; boş bırakılırsa açıklamadan tahmin edilir.</t>
  </si>
  <si>
    <t>5) YEMEK — İKİ yol var, birini kullanın: YEMEK PUANTAJ (günlük SABAH/ÖĞLE/AKŞAM öğün adedi × birim fiyat — gerçek puantaj cetveli) VEYA YEMEK (aylık kişi-oranlı dağılım). İkisi de doluysa ikisi de kesintiye eklenir!</t>
  </si>
  <si>
    <t>6) TUTANAK — şantiyede her olay için "TUTANAK ŞABLON" sayfasını KOPYALAYIN (sağ tık → Taşı veya Kopyala → Kopya oluştur), adını TUTANAK-1, TUTANAK-2… yapın; İSTEDİĞİNİZ KADAR ekleyin.</t>
  </si>
  <si>
    <t xml:space="preserve">   TUTANAK İCMALİ bunları KENDİLİĞİNDEN toplar — hakedişe giren icmaldeki toplamdır. TİP: "İLAVE İMALAT (+)" hakedişe EKLENİR (ARKA KAPAK B); "KESİNTİ (−)" düşülür. Belge açmadan hızlı giriş için icmalin ELLE bölümü de var.</t>
  </si>
  <si>
    <t>7) DEVİR — sisteme PROJE ORTASINDA mı geçiyorsunuz? Önceki hakedişlerin poz bazlı KÜMÜLATİF miktarını (ve biliyorsanız tutarını) DEVİR sayfasına yazın; ilk hakedişinizin "ÖNCEKİ" değerleri oradan başlar, kümülatif zincir kopmaz. (Devir pozu METRAJ'da da geçmelidir.)</t>
  </si>
  <si>
    <t>8) Dosyayı kaydedip DataFlow Hakediş sayfasına geri yükleyin — kaç HAKEDİŞ NO varsa o kadar hakediş kitabı (yeşil defter, icmal, KONTROL, TUTANAK, arka kapak dahil) otomatik üretilir.</t>
  </si>
  <si>
    <t/>
  </si>
  <si>
    <t>KURAL: Başlık satırlarını ve sayfa adlarını DEĞİŞTİRMEYİN. Satır ekleyebilirsiniz. Yeşil formül hücrelerine yazmayın.</t>
  </si>
  <si>
    <t>DataFlow · PROJE / SÖZLEŞME BİLGİLERİ</t>
  </si>
  <si>
    <t>İş Adı</t>
  </si>
  <si>
    <t>ÖRNEK KONUT PROJESİ</t>
  </si>
  <si>
    <t>Taşeron</t>
  </si>
  <si>
    <t>ÖRNEK TAŞERON LTD.</t>
  </si>
  <si>
    <t>İşveren</t>
  </si>
  <si>
    <t>ÖRNEK İŞVEREN A.Ş.</t>
  </si>
  <si>
    <t>İş Konusu</t>
  </si>
  <si>
    <t>KABA İMALAT İŞLERİ</t>
  </si>
  <si>
    <t>Sözleşme No</t>
  </si>
  <si>
    <t>SÖZ-2025-001</t>
  </si>
  <si>
    <t>Sözleşme Tarihi</t>
  </si>
  <si>
    <t>01.01.2025</t>
  </si>
  <si>
    <t>İş Bitim Tarihi</t>
  </si>
  <si>
    <t>31.12.2026</t>
  </si>
  <si>
    <t>Dönem</t>
  </si>
  <si>
    <t>2025</t>
  </si>
  <si>
    <t>Rapor Tarihi</t>
  </si>
  <si>
    <t>15.05.2025</t>
  </si>
  <si>
    <t>Yıllara Sari (E/H)</t>
  </si>
  <si>
    <t>E</t>
  </si>
  <si>
    <t>E = yıllara sari (stopaj %5) · H = yıl içi iş (stopaj yok)</t>
  </si>
  <si>
    <t>KDV Tevkifat Oranı</t>
  </si>
  <si>
    <t>4/10</t>
  </si>
  <si>
    <t>örn 4/10 · 2/10 · yok</t>
  </si>
  <si>
    <t>DataFlow · HAKEDİŞ VERİ FORMU — POZ &amp; FİYAT</t>
  </si>
  <si>
    <t>Zeyilname/fiyat farkı: aynı POZ NO için yeni satır + yeni HAKEDİŞ NO + yeni BİRİM FİYAT (örnekte yeşil vurgulu satır).</t>
  </si>
  <si>
    <t>POZ NO</t>
  </si>
  <si>
    <t>İMALAT ADI</t>
  </si>
  <si>
    <t>BİRİM</t>
  </si>
  <si>
    <t>SÖZLEŞME MİK.</t>
  </si>
  <si>
    <t>HAKEDİŞ NO</t>
  </si>
  <si>
    <t>TARİH</t>
  </si>
  <si>
    <t>BİRİM FİYAT</t>
  </si>
  <si>
    <t>A.2.1.1</t>
  </si>
  <si>
    <t>8,5'luk Duvar Yapımı</t>
  </si>
  <si>
    <t>m²</t>
  </si>
  <si>
    <t>15.01.2025</t>
  </si>
  <si>
    <t>8,5'luk Duvar — ZEYİLNAME</t>
  </si>
  <si>
    <t>15.03.2025</t>
  </si>
  <si>
    <t>A.2.1.2</t>
  </si>
  <si>
    <t>13,5'luk Duvar Yapımı</t>
  </si>
  <si>
    <t>A.2.1.6</t>
  </si>
  <si>
    <t>10 cm Gazbeton Lento</t>
  </si>
  <si>
    <t>mt</t>
  </si>
  <si>
    <t>A.3.1.1</t>
  </si>
  <si>
    <t>Nervürlü Betonarme Demiri (Ø8-Ø32)</t>
  </si>
  <si>
    <t>ton</t>
  </si>
  <si>
    <t>DataFlow · HAKEDİŞ VERİ FORMU — METRAJ</t>
  </si>
  <si>
    <t>Her ölçü bir satır. HAKEDİŞ NO zorunlu — satır o hakedişe işlenir. Ölçü girilirse TOPLAM otomatik (yeşil); hazır miktar varsa sadece TOPLAM yazın. MİNHA için eksi (-) değer girin.</t>
  </si>
  <si>
    <t>BLOK</t>
  </si>
  <si>
    <t>KAT</t>
  </si>
  <si>
    <t>MAHAL NO</t>
  </si>
  <si>
    <t>MAHAL</t>
  </si>
  <si>
    <t>AÇIKLAMA</t>
  </si>
  <si>
    <t>BENZER</t>
  </si>
  <si>
    <t>ADET</t>
  </si>
  <si>
    <t>EN</t>
  </si>
  <si>
    <t>YÜK</t>
  </si>
  <si>
    <t>BOY</t>
  </si>
  <si>
    <t>TOPLAM</t>
  </si>
  <si>
    <t>A</t>
  </si>
  <si>
    <t>B2</t>
  </si>
  <si>
    <t>M01</t>
  </si>
  <si>
    <t>Otopark / Depo</t>
  </si>
  <si>
    <t>Depo bölme 8,5 duvar</t>
  </si>
  <si>
    <t>13,5 duvar — otopark ayrımı</t>
  </si>
  <si>
    <t>Kapı boşluğu MİNHA</t>
  </si>
  <si>
    <t>B1</t>
  </si>
  <si>
    <t>M02</t>
  </si>
  <si>
    <t>Zemin</t>
  </si>
  <si>
    <t>M03</t>
  </si>
  <si>
    <t>Giriş / Dükkan</t>
  </si>
  <si>
    <t>8,5 iç bölme duvar</t>
  </si>
  <si>
    <t>13,5 daire ayrım duvarı</t>
  </si>
  <si>
    <t>Kapı/pencere boşluğu MİNHA</t>
  </si>
  <si>
    <t>Lento (hazır miktar)</t>
  </si>
  <si>
    <t>1</t>
  </si>
  <si>
    <t>M04</t>
  </si>
  <si>
    <t>Daire</t>
  </si>
  <si>
    <t>2</t>
  </si>
  <si>
    <t>M05</t>
  </si>
  <si>
    <t>3</t>
  </si>
  <si>
    <t>M06</t>
  </si>
  <si>
    <t>4</t>
  </si>
  <si>
    <t>M07</t>
  </si>
  <si>
    <t>5</t>
  </si>
  <si>
    <t>M08</t>
  </si>
  <si>
    <t>6</t>
  </si>
  <si>
    <t>M09</t>
  </si>
  <si>
    <t>7</t>
  </si>
  <si>
    <t>M10</t>
  </si>
  <si>
    <t>DataFlow · HAKEDİŞ VERİ FORMU — DEMİR METRAJI</t>
  </si>
  <si>
    <t>Betonarme donatı. ÇAP · BENZER · ADET · ÇUBUK girin — Ø sütunları, BOY, KG ve TON otomatik (yeşil). KAT: tek kat ("3") ya da tip kat tekrarı ("1-7"). POZ NO seçilince BİRİM kendiliğinden gelir. Hakediş, KAT × ÇAP icmali ile üretilir.</t>
  </si>
  <si>
    <t>YÖN / AKS</t>
  </si>
  <si>
    <t>KULLANILDIĞI YER (TİP)</t>
  </si>
  <si>
    <t>ÇAP (mm)</t>
  </si>
  <si>
    <t>ÇUBUK (m)</t>
  </si>
  <si>
    <t>Ø8</t>
  </si>
  <si>
    <t>Ø10</t>
  </si>
  <si>
    <t>Ø12</t>
  </si>
  <si>
    <t>Ø14</t>
  </si>
  <si>
    <t>Ø16</t>
  </si>
  <si>
    <t>Ø18</t>
  </si>
  <si>
    <t>Ø20</t>
  </si>
  <si>
    <t>Ø22</t>
  </si>
  <si>
    <t>Ø24</t>
  </si>
  <si>
    <t>TOPLAM BOY (m)</t>
  </si>
  <si>
    <t>KG</t>
  </si>
  <si>
    <t>TON</t>
  </si>
  <si>
    <t>A-F / 1-7</t>
  </si>
  <si>
    <t>KOLON boyuna donatı (S420)</t>
  </si>
  <si>
    <t>KOLON etriyesi Ø8/10</t>
  </si>
  <si>
    <t>1-7 AKSI</t>
  </si>
  <si>
    <t>KİRİŞ düz donatı K101-K118</t>
  </si>
  <si>
    <t>KİRİŞ montaj + ilave</t>
  </si>
  <si>
    <t>KİRİŞ etriyesi Ø8/15</t>
  </si>
  <si>
    <t>TÜM DÖŞEME</t>
  </si>
  <si>
    <t>DÖŞEME hasır alt/üst</t>
  </si>
  <si>
    <t>ÇEVRE PERDE</t>
  </si>
  <si>
    <t>PERDE düşey + yatay donatı</t>
  </si>
  <si>
    <t>DataFlow · HAKEDİŞ VERİ FORMU — KESİNTİLER</t>
  </si>
  <si>
    <t>Her kesinti bir satır. HAKEDİŞ NO zorunlu — kesinti o hakedişin ödemesinden (ARKA KAPAK) düşülür. KATEGORİ doğru kaleme (e/f/g) yönlendirir. TUTAR otomatik (yeşil) = MİKTAR × BİRİM FİYAT.</t>
  </si>
  <si>
    <t>KATEGORİ</t>
  </si>
  <si>
    <t>BR.</t>
  </si>
  <si>
    <t>MİKTAR</t>
  </si>
  <si>
    <t>TUTAR</t>
  </si>
  <si>
    <t>İSG Hizmeti</t>
  </si>
  <si>
    <t>İSG</t>
  </si>
  <si>
    <t>Personel maaş mahsubu</t>
  </si>
  <si>
    <t>PERSONEL</t>
  </si>
  <si>
    <t>AY</t>
  </si>
  <si>
    <t>CEZA — iş güvenliği ihlali</t>
  </si>
  <si>
    <t>DİĞER</t>
  </si>
  <si>
    <t>DataFlow · HAKEDİŞ VERİ FORMU — YEMEK</t>
  </si>
  <si>
    <t>Aylık yemek gideri kişi sayısına göre paylaşılır: FİRMA PAYI (yeşil) = FİRMA KİŞİ ÷ TOPLAM KİŞİ × TOPLAM GİDER. Pay, o HAKEDİŞ NO'nun kesintilerine otomatik eklenir.</t>
  </si>
  <si>
    <t>DÖNEM</t>
  </si>
  <si>
    <t>FİRMA KİŞİ</t>
  </si>
  <si>
    <t>TOPLAM KİŞİ</t>
  </si>
  <si>
    <t>TOPLAM GİDER</t>
  </si>
  <si>
    <t>FİRMA PAYI</t>
  </si>
  <si>
    <t>Ocak 2025</t>
  </si>
  <si>
    <t>Mart 2025</t>
  </si>
  <si>
    <t>DataFlow · HAKEDİŞ VERİ FORMU — YEMEK PUANTAJ (günlük)</t>
  </si>
  <si>
    <t>Her gün bir satır: SABAH/ÖĞLE/AKŞAM gelen yemek adedi. TOPLAM ve TUTAR otomatik (yeşil). Hakediş başına toplam, o HAKEDİŞ NO'nun kesintilerine otomatik eklenir. (Aylık oran kullanacaksanız YEMEK sayfasını doldurun — İKİSİNİ BİRDEN DOLDURMAYIN.)</t>
  </si>
  <si>
    <t>SABAH</t>
  </si>
  <si>
    <t>ÖĞLE</t>
  </si>
  <si>
    <t>AKŞAM</t>
  </si>
  <si>
    <t>TOPLAM AD</t>
  </si>
  <si>
    <t>16.12.2024</t>
  </si>
  <si>
    <t>17.12.2024</t>
  </si>
  <si>
    <t>18.12.2024</t>
  </si>
  <si>
    <t>16.03.2025</t>
  </si>
  <si>
    <t>DataFlow · HAKEDİŞ VERİ FORMU — TUTANAK İCMALİ</t>
  </si>
  <si>
    <t>ÜST BÖLÜM OTOMATİKTİR: "TUTANAK ŞABLON" sayfasını kopyalayıp adını TUTANAK-1, TUTANAK-2… yapın — burada kendiliğinden görünür (istediğiniz kadar ekleyin). Belge açmadan hızlı giriş için EN ALTTAKİ elle bölümünü kullanın. İLAVE İMALAT hakedişe EKLENİR, KESİNTİ düşülür.</t>
  </si>
  <si>
    <t>TUTANAK NO</t>
  </si>
  <si>
    <t>TİP</t>
  </si>
  <si>
    <t>✍ ELLE EK SATIRLAR — belge açmadan hızlı giriş</t>
  </si>
  <si>
    <t>18.03.2025</t>
  </si>
  <si>
    <t>TT-2025-02</t>
  </si>
  <si>
    <t>Cam kırılması — hasar tutanağı</t>
  </si>
  <si>
    <t>KESİNTİ (−)</t>
  </si>
  <si>
    <t>TUTANAK</t>
  </si>
  <si>
    <t>Bu sayfayı KOPYALAYIN (sağ tık → Taşı veya Kopyala → Kopya oluştur) ve adını TUTANAK-1, TUTANAK-2… yapın — İCMAL kendiliğinden dolar. Bu şablonun kendisini doldurmayın.</t>
  </si>
  <si>
    <t>PROJE ADI</t>
  </si>
  <si>
    <t>YÜKLENİCİ</t>
  </si>
  <si>
    <t>İŞİN KONUSU</t>
  </si>
  <si>
    <t>İLAVE İMALAT (+)</t>
  </si>
  <si>
    <t>YAPILAN İŞ / KALEMLER (her kalem bir satır — TUTAR otomatik):</t>
  </si>
  <si>
    <t>TUTANAK TOPLAMI</t>
  </si>
  <si>
    <t>İDARE</t>
  </si>
  <si>
    <t>ŞANTİYE ŞEFİ</t>
  </si>
  <si>
    <t>Ad Soyad / İmza:</t>
  </si>
  <si>
    <t>TT-2025-01</t>
  </si>
  <si>
    <t>20.01.2025</t>
  </si>
  <si>
    <t>Çöp şutu tamiri</t>
  </si>
  <si>
    <t>Şut sacı değişimi</t>
  </si>
  <si>
    <t>Montaj iskelesi</t>
  </si>
  <si>
    <t>GÜN</t>
  </si>
  <si>
    <t>DataFlow · HAKEDİŞ VERİ FORMU — DEVİR (proje ortasında geçiş)</t>
  </si>
  <si>
    <t>Önceki hakedişleriniz eski sistemde mi kaldı? Her poz için bugüne kadarki KÜMÜLATİF yapılan miktarı yazın (tutarı biliyorsanız onu da — eski fiyat farkları korunur). İlk hakedişinizin "ÖNCEKİ" değerleri buradan başlar. Baştan başlıyorsanız bu sayfayı BOŞ bırakın.</t>
  </si>
  <si>
    <t>DEVİR MİKTARI</t>
  </si>
  <si>
    <t>DEVİR TUTARI (isteğe bağlı)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</si>
</sst>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3" x14ac:knownFonts="1">
    <font>
      <color theme="1"/>
      <family val="2"/>
      <scheme val="minor"/>
      <sz val="11"/>
      <name val="Calibri"/>
    </font>
    <font>
      <b/>
      <color rgb="FFFFFFFF"/>
      <sz val="15"/>
    </font>
    <font>
      <b/>
    </font>
    <font>
      <i/>
      <color rgb="FF1D6F42"/>
    </font>
    <font>
      <sz val="11"/>
    </font>
    <font>
      <i/>
      <color rgb="FF5F6B7A"/>
      <sz val="10"/>
    </font>
    <font>
      <b/>
      <color rgb="FFA32D2D"/>
    </font>
    <font>
      <b/>
      <color rgb="FFFFFFFF"/>
      <sz val="13"/>
    </font>
    <font>
      <i/>
      <color rgb="FF1D6F42"/>
      <sz val="10.5"/>
    </font>
    <font>
      <b/>
      <color rgb="FFFFFFFF"/>
    </font>
    <font/>
    <font>
      <b/>
      <color rgb="FF1D6F42"/>
    </font>
    <font>
      <b/>
      <color rgb="FFFFFFFF"/>
      <sz val="16"/>
    </font>
  </fonts>
  <fills count="13">
    <fill>
      <patternFill patternType="none"/>
    </fill>
    <fill>
      <patternFill patternType="gray125"/>
    </fill>
    <fill>
      <patternFill patternType="solid">
        <fgColor rgb="FF0A2E6D"/>
      </patternFill>
    </fill>
    <fill>
      <patternFill patternType="solid">
        <fgColor rgb="FFFFF9E6"/>
      </patternFill>
    </fill>
    <fill>
      <patternFill patternType="solid">
        <fgColor rgb="FFE7F4EA"/>
      </patternFill>
    </fill>
    <fill>
      <patternFill patternType="solid">
        <fgColor rgb="FF0D47A1"/>
      </patternFill>
    </fill>
    <fill>
      <patternFill patternType="solid">
        <fgColor rgb="FFD6F5E0"/>
      </patternFill>
    </fill>
    <fill>
      <patternFill patternType="solid">
        <fgColor rgb="FFF3F7FC"/>
      </patternFill>
    </fill>
    <fill>
      <patternFill patternType="solid">
        <fgColor rgb="FF7A4B00"/>
      </patternFill>
    </fill>
    <fill>
      <patternFill patternType="solid">
        <fgColor rgb="FFDDEBDF"/>
      </patternFill>
    </fill>
    <fill>
      <patternFill patternType="solid">
        <fgColor rgb="FFA32D2D"/>
      </patternFill>
    </fill>
    <fill>
      <patternFill patternType="solid">
        <fgColor rgb="FFB25B00"/>
      </patternFill>
    </fill>
    <fill>
      <patternFill patternType="solid">
        <fgColor rgb="FF1D6F42"/>
      </patternFill>
    </fill>
  </fills>
  <borders count="2">
    <border>
      <left/>
      <right/>
      <top/>
      <bottom/>
      <diagonal/>
    </border>
    <border>
      <left style="thin">
        <color rgb="FFC7D2E0"/>
      </left>
      <right style="thin">
        <color rgb="FFC7D2E0"/>
      </right>
      <top style="thin">
        <color rgb="FFC7D2E0"/>
      </top>
      <bottom style="thin">
        <color rgb="FFC7D2E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2" fillId="0" borderId="0" xfId="0" applyFont="1"/>
    <xf numFmtId="0" fontId="0" fillId="3" borderId="1" xfId="0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0" xfId="0" applyFont="1" applyFill="1"/>
    <xf numFmtId="0" fontId="2" fillId="0" borderId="1" xfId="0" applyFont="1" applyBorder="1"/>
    <xf numFmtId="0" fontId="0" fillId="3" borderId="1" xfId="0" applyFill="1" applyBorder="1"/>
    <xf numFmtId="0" fontId="7" fillId="2" borderId="0" xfId="0" applyFont="1" applyFill="1" applyAlignment="1">
      <alignment vertical="center"/>
    </xf>
    <xf numFmtId="0" fontId="8" fillId="4" borderId="0" xfId="0" applyFont="1" applyFill="1"/>
    <xf numFmtId="0" fontId="9" fillId="5" borderId="1" xfId="0" applyFont="1" applyFill="1" applyBorder="1" applyAlignment="1">
      <alignment horizontal="center" vertical="center" wrapText="1"/>
    </xf>
    <xf numFmtId="0" fontId="0" fillId="6" borderId="1" xfId="0" applyFill="1" applyBorder="1"/>
    <xf numFmtId="0" fontId="0" fillId="7" borderId="1" xfId="0" applyFill="1" applyBorder="1"/>
    <xf numFmtId="4" fontId="0" fillId="7" borderId="1" xfId="0" applyNumberFormat="1" applyFill="1" applyBorder="1"/>
    <xf numFmtId="0" fontId="0" fillId="0" borderId="1" xfId="0" applyBorder="1"/>
    <xf numFmtId="4" fontId="0" fillId="0" borderId="1" xfId="0" applyNumberFormat="1" applyBorder="1"/>
    <xf numFmtId="0" fontId="3" fillId="4" borderId="1" xfId="0" applyFont="1" applyFill="1" applyBorder="1"/>
    <xf numFmtId="4" fontId="3" fillId="4" borderId="1" xfId="0" applyNumberFormat="1" applyFont="1" applyFill="1" applyBorder="1"/>
    <xf numFmtId="4" fontId="10" fillId="3" borderId="1" xfId="0" applyNumberFormat="1" applyFont="1" applyFill="1" applyBorder="1"/>
    <xf numFmtId="0" fontId="7" fillId="8" borderId="0" xfId="0" applyFont="1" applyFill="1" applyAlignment="1">
      <alignment vertical="center"/>
    </xf>
    <xf numFmtId="0" fontId="9" fillId="8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/>
    <xf numFmtId="0" fontId="2" fillId="9" borderId="1" xfId="0" applyFont="1" applyFill="1" applyBorder="1"/>
    <xf numFmtId="4" fontId="11" fillId="9" borderId="1" xfId="0" applyNumberFormat="1" applyFont="1" applyFill="1" applyBorder="1"/>
    <xf numFmtId="164" fontId="11" fillId="9" borderId="1" xfId="0" applyNumberFormat="1" applyFont="1" applyFill="1" applyBorder="1"/>
    <xf numFmtId="0" fontId="7" fillId="10" borderId="0" xfId="0" applyFont="1" applyFill="1" applyAlignment="1">
      <alignment vertical="center"/>
    </xf>
    <xf numFmtId="0" fontId="9" fillId="10" borderId="1" xfId="0" applyFont="1" applyFill="1" applyBorder="1" applyAlignment="1">
      <alignment horizontal="center" vertical="center" wrapText="1"/>
    </xf>
    <xf numFmtId="0" fontId="7" fillId="11" borderId="0" xfId="0" applyFont="1" applyFill="1" applyAlignment="1">
      <alignment vertical="center"/>
    </xf>
    <xf numFmtId="0" fontId="9" fillId="11" borderId="1" xfId="0" applyFont="1" applyFill="1" applyBorder="1" applyAlignment="1">
      <alignment horizontal="center" vertical="center" wrapText="1"/>
    </xf>
    <xf numFmtId="0" fontId="7" fillId="12" borderId="0" xfId="0" applyFont="1" applyFill="1" applyAlignment="1">
      <alignment vertical="center"/>
    </xf>
    <xf numFmtId="0" fontId="9" fillId="1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2" fillId="1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 showGridLines="0"/>
  </sheetViews>
  <sheetFormatPr defaultRowHeight="15" outlineLevelRow="0" outlineLevelCol="0" x14ac:dyDescent="55"/>
  <cols>
    <col min="1" max="1" width="20" customWidth="1"/>
    <col min="2" max="2" width="16" customWidth="1"/>
    <col min="3" max="3" width="24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3" spans="1:3" x14ac:dyDescent="0.25">
      <c r="A3" s="2" t="s">
        <v>1</v>
      </c>
      <c r="B3" s="3" t="s">
        <v>2</v>
      </c>
      <c r="C3" s="4" t="s">
        <v>3</v>
      </c>
    </row>
    <row r="5" spans="1:1" x14ac:dyDescent="0.25">
      <c r="A5" s="5" t="s">
        <v>4</v>
      </c>
    </row>
    <row r="6" spans="1:1" x14ac:dyDescent="0.25">
      <c r="A6" s="5" t="s">
        <v>5</v>
      </c>
    </row>
    <row r="7" spans="1:1" x14ac:dyDescent="0.25">
      <c r="A7" s="5" t="s">
        <v>6</v>
      </c>
    </row>
    <row r="8" spans="1:1" x14ac:dyDescent="0.25">
      <c r="A8" s="6" t="s">
        <v>7</v>
      </c>
    </row>
    <row r="9" spans="1:1" x14ac:dyDescent="0.25">
      <c r="A9" s="6" t="s">
        <v>8</v>
      </c>
    </row>
    <row r="10" spans="1:1" x14ac:dyDescent="0.25">
      <c r="A10" s="5" t="s">
        <v>9</v>
      </c>
    </row>
    <row r="11" spans="1:1" x14ac:dyDescent="0.25">
      <c r="A11" s="6" t="s">
        <v>10</v>
      </c>
    </row>
    <row r="12" spans="1:1" x14ac:dyDescent="0.25">
      <c r="A12" s="6" t="s">
        <v>11</v>
      </c>
    </row>
    <row r="13" spans="1:1" x14ac:dyDescent="0.25">
      <c r="A13" s="5" t="s">
        <v>12</v>
      </c>
    </row>
    <row r="14" spans="1:1" x14ac:dyDescent="0.25">
      <c r="A14" s="6" t="s">
        <v>13</v>
      </c>
    </row>
    <row r="15" spans="1:1" x14ac:dyDescent="0.25">
      <c r="A15" s="5" t="s">
        <v>14</v>
      </c>
    </row>
    <row r="16" spans="1:1" x14ac:dyDescent="0.25">
      <c r="A16" s="5" t="s">
        <v>15</v>
      </c>
    </row>
    <row r="17" spans="1:1" x14ac:dyDescent="0.25">
      <c r="A17" s="6" t="s">
        <v>16</v>
      </c>
    </row>
    <row r="18" spans="1:1" x14ac:dyDescent="0.25">
      <c r="A18" s="5" t="s">
        <v>17</v>
      </c>
    </row>
    <row r="19" spans="1:1" x14ac:dyDescent="0.25">
      <c r="A19" s="5" t="s">
        <v>18</v>
      </c>
    </row>
    <row r="20" spans="1:1" x14ac:dyDescent="0.25">
      <c r="A20" s="5" t="s">
        <v>19</v>
      </c>
    </row>
    <row r="21" spans="1:1" x14ac:dyDescent="0.25">
      <c r="A21" s="7" t="s">
        <v>20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40" customWidth="1"/>
    <col min="3" max="3" width="46" customWidth="1"/>
  </cols>
  <sheetData>
    <row r="1" ht="26" customHeight="1" spans="1:3" x14ac:dyDescent="0.25">
      <c r="A1" s="8" t="s">
        <v>21</v>
      </c>
      <c r="B1" s="8"/>
      <c r="C1" s="8"/>
    </row>
    <row r="3" spans="1:2" x14ac:dyDescent="0.25">
      <c r="A3" s="9" t="s">
        <v>22</v>
      </c>
      <c r="B3" s="10" t="s">
        <v>23</v>
      </c>
    </row>
    <row r="4" spans="1:2" x14ac:dyDescent="0.25">
      <c r="A4" s="9" t="s">
        <v>24</v>
      </c>
      <c r="B4" s="10" t="s">
        <v>25</v>
      </c>
    </row>
    <row r="5" spans="1:2" x14ac:dyDescent="0.25">
      <c r="A5" s="9" t="s">
        <v>26</v>
      </c>
      <c r="B5" s="10" t="s">
        <v>27</v>
      </c>
    </row>
    <row r="6" spans="1:2" x14ac:dyDescent="0.25">
      <c r="A6" s="9" t="s">
        <v>28</v>
      </c>
      <c r="B6" s="10" t="s">
        <v>29</v>
      </c>
    </row>
    <row r="7" spans="1:2" x14ac:dyDescent="0.25">
      <c r="A7" s="9" t="s">
        <v>30</v>
      </c>
      <c r="B7" s="10" t="s">
        <v>31</v>
      </c>
    </row>
    <row r="8" spans="1:2" x14ac:dyDescent="0.25">
      <c r="A8" s="9" t="s">
        <v>32</v>
      </c>
      <c r="B8" s="10" t="s">
        <v>33</v>
      </c>
    </row>
    <row r="9" spans="1:2" x14ac:dyDescent="0.25">
      <c r="A9" s="9" t="s">
        <v>34</v>
      </c>
      <c r="B9" s="10" t="s">
        <v>35</v>
      </c>
    </row>
    <row r="10" spans="1:2" x14ac:dyDescent="0.25">
      <c r="A10" s="9" t="s">
        <v>36</v>
      </c>
      <c r="B10" s="10" t="s">
        <v>37</v>
      </c>
    </row>
    <row r="11" spans="1:2" x14ac:dyDescent="0.25">
      <c r="A11" s="9" t="s">
        <v>38</v>
      </c>
      <c r="B11" s="10" t="s">
        <v>39</v>
      </c>
    </row>
    <row r="12" spans="1:3" x14ac:dyDescent="0.25">
      <c r="A12" s="9" t="s">
        <v>40</v>
      </c>
      <c r="B12" s="10" t="s">
        <v>41</v>
      </c>
      <c r="C12" s="6" t="s">
        <v>42</v>
      </c>
    </row>
    <row r="13" spans="1:3" x14ac:dyDescent="0.25">
      <c r="A13" s="9" t="s">
        <v>43</v>
      </c>
      <c r="B13" s="10" t="s">
        <v>44</v>
      </c>
      <c r="C13" s="6" t="s">
        <v>45</v>
      </c>
    </row>
  </sheetData>
  <mergeCells count="1">
    <mergeCell ref="A1:C1"/>
  </mergeCells>
  <dataValidations count="1">
    <dataValidation type="list" allowBlank="1" sqref="B12">
      <formula1>"E,H"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4" customWidth="1"/>
    <col min="4" max="4" width="14" customWidth="1"/>
    <col min="5" max="6" width="12" customWidth="1"/>
    <col min="7" max="7" width="14" customWidth="1"/>
  </cols>
  <sheetData>
    <row r="1" ht="26" customHeight="1" spans="1:7" x14ac:dyDescent="0.25">
      <c r="A1" s="11" t="s">
        <v>46</v>
      </c>
      <c r="B1" s="11"/>
      <c r="C1" s="11"/>
      <c r="D1" s="11"/>
      <c r="E1" s="11"/>
      <c r="F1" s="11"/>
      <c r="G1" s="11"/>
    </row>
    <row r="2" spans="1:7" x14ac:dyDescent="0.25">
      <c r="A2" s="12" t="str">
        <f>"İş: "&amp;IF('BİLGİ GİR'!B3="","—",'BİLGİ GİR'!B3)&amp;"   ·   Taşeron: "&amp;IF('BİLGİ GİR'!B4="","—",'BİLGİ GİR'!B4)</f>
        <v>İş: ÖRNEK KONUT PROJESİ   ·   Taşeron: ÖRNEK TAŞERON LTD.</v>
      </c>
      <c r="B2" s="12"/>
      <c r="C2" s="12"/>
      <c r="D2" s="12"/>
      <c r="E2" s="12"/>
      <c r="F2" s="12"/>
      <c r="G2" s="12"/>
    </row>
    <row r="3" spans="1:7" x14ac:dyDescent="0.25">
      <c r="A3" s="6" t="s">
        <v>47</v>
      </c>
      <c r="B3" s="6"/>
      <c r="C3" s="6"/>
      <c r="D3" s="6"/>
      <c r="E3" s="6"/>
      <c r="F3" s="6"/>
      <c r="G3" s="6"/>
    </row>
    <row r="4" ht="26" customHeight="1" spans="1:7" x14ac:dyDescent="0.25">
      <c r="A4" s="13" t="s">
        <v>48</v>
      </c>
      <c r="B4" s="13" t="s">
        <v>49</v>
      </c>
      <c r="C4" s="13" t="s">
        <v>50</v>
      </c>
      <c r="D4" s="13" t="s">
        <v>51</v>
      </c>
      <c r="E4" s="13" t="s">
        <v>52</v>
      </c>
      <c r="F4" s="13" t="s">
        <v>53</v>
      </c>
      <c r="G4" s="13" t="s">
        <v>54</v>
      </c>
    </row>
    <row r="5" spans="1:7" x14ac:dyDescent="0.25">
      <c r="A5" t="s">
        <v>55</v>
      </c>
      <c r="B5" t="s">
        <v>56</v>
      </c>
      <c r="C5" t="s">
        <v>57</v>
      </c>
      <c r="D5">
        <v>15400</v>
      </c>
      <c r="E5">
        <v>1</v>
      </c>
      <c r="F5" t="s">
        <v>58</v>
      </c>
      <c r="G5">
        <v>550.16</v>
      </c>
    </row>
    <row r="6" spans="1:7" x14ac:dyDescent="0.25">
      <c r="A6" s="14" t="s">
        <v>55</v>
      </c>
      <c r="B6" s="14" t="s">
        <v>59</v>
      </c>
      <c r="C6" s="14" t="s">
        <v>57</v>
      </c>
      <c r="D6" s="14">
        <v>15400</v>
      </c>
      <c r="E6" s="14">
        <v>2</v>
      </c>
      <c r="F6" s="14" t="s">
        <v>60</v>
      </c>
      <c r="G6" s="14">
        <v>620</v>
      </c>
    </row>
    <row r="7" spans="1:7" x14ac:dyDescent="0.25">
      <c r="A7" t="s">
        <v>61</v>
      </c>
      <c r="B7" t="s">
        <v>62</v>
      </c>
      <c r="C7" t="s">
        <v>57</v>
      </c>
      <c r="D7">
        <v>10500</v>
      </c>
      <c r="E7">
        <v>1</v>
      </c>
      <c r="F7" t="s">
        <v>58</v>
      </c>
      <c r="G7">
        <v>653.06</v>
      </c>
    </row>
    <row r="8" spans="1:7" x14ac:dyDescent="0.25">
      <c r="A8" t="s">
        <v>63</v>
      </c>
      <c r="B8" t="s">
        <v>64</v>
      </c>
      <c r="C8" t="s">
        <v>65</v>
      </c>
      <c r="D8">
        <v>2500</v>
      </c>
      <c r="E8">
        <v>1</v>
      </c>
      <c r="F8" t="s">
        <v>58</v>
      </c>
      <c r="G8">
        <v>325.29</v>
      </c>
    </row>
    <row r="9" spans="1:7" x14ac:dyDescent="0.25">
      <c r="A9" t="s">
        <v>66</v>
      </c>
      <c r="B9" t="s">
        <v>67</v>
      </c>
      <c r="C9" t="s">
        <v>68</v>
      </c>
      <c r="D9">
        <v>480</v>
      </c>
      <c r="E9">
        <v>1</v>
      </c>
      <c r="F9" t="s">
        <v>58</v>
      </c>
      <c r="G9">
        <v>28500</v>
      </c>
    </row>
    <row r="10" spans="1:7" x14ac:dyDescent="0.25">
      <c r="A10" s="15"/>
      <c r="B10" s="15"/>
      <c r="C10" s="15"/>
      <c r="D10" s="16"/>
      <c r="E10" s="15"/>
      <c r="F10" s="15"/>
      <c r="G10" s="16"/>
    </row>
    <row r="11" spans="1:7" x14ac:dyDescent="0.25">
      <c r="A11" s="17"/>
      <c r="B11" s="17"/>
      <c r="C11" s="17"/>
      <c r="D11" s="18"/>
      <c r="E11" s="17"/>
      <c r="F11" s="17"/>
      <c r="G11" s="18"/>
    </row>
    <row r="12" spans="1:7" x14ac:dyDescent="0.25">
      <c r="A12" s="15"/>
      <c r="B12" s="15"/>
      <c r="C12" s="15"/>
      <c r="D12" s="16"/>
      <c r="E12" s="15"/>
      <c r="F12" s="15"/>
      <c r="G12" s="16"/>
    </row>
    <row r="13" spans="1:7" x14ac:dyDescent="0.25">
      <c r="A13" s="17"/>
      <c r="B13" s="17"/>
      <c r="C13" s="17"/>
      <c r="D13" s="18"/>
      <c r="E13" s="17"/>
      <c r="F13" s="17"/>
      <c r="G13" s="18"/>
    </row>
    <row r="14" spans="1:7" x14ac:dyDescent="0.25">
      <c r="A14" s="15"/>
      <c r="B14" s="15"/>
      <c r="C14" s="15"/>
      <c r="D14" s="16"/>
      <c r="E14" s="15"/>
      <c r="F14" s="15"/>
      <c r="G14" s="16"/>
    </row>
    <row r="15" spans="1:7" x14ac:dyDescent="0.25">
      <c r="A15" s="17"/>
      <c r="B15" s="17"/>
      <c r="C15" s="17"/>
      <c r="D15" s="18"/>
      <c r="E15" s="17"/>
      <c r="F15" s="17"/>
      <c r="G15" s="18"/>
    </row>
    <row r="16" spans="1:7" x14ac:dyDescent="0.25">
      <c r="A16" s="15"/>
      <c r="B16" s="15"/>
      <c r="C16" s="15"/>
      <c r="D16" s="16"/>
      <c r="E16" s="15"/>
      <c r="F16" s="15"/>
      <c r="G16" s="16"/>
    </row>
    <row r="17" spans="1:7" x14ac:dyDescent="0.25">
      <c r="A17" s="17"/>
      <c r="B17" s="17"/>
      <c r="C17" s="17"/>
      <c r="D17" s="18"/>
      <c r="E17" s="17"/>
      <c r="F17" s="17"/>
      <c r="G17" s="18"/>
    </row>
    <row r="18" spans="1:7" x14ac:dyDescent="0.25">
      <c r="A18" s="15"/>
      <c r="B18" s="15"/>
      <c r="C18" s="15"/>
      <c r="D18" s="16"/>
      <c r="E18" s="15"/>
      <c r="F18" s="15"/>
      <c r="G18" s="16"/>
    </row>
    <row r="19" spans="1:7" x14ac:dyDescent="0.25">
      <c r="A19" s="17"/>
      <c r="B19" s="17"/>
      <c r="C19" s="17"/>
      <c r="D19" s="18"/>
      <c r="E19" s="17"/>
      <c r="F19" s="17"/>
      <c r="G19" s="18"/>
    </row>
    <row r="20" spans="1:7" x14ac:dyDescent="0.25">
      <c r="A20" s="15"/>
      <c r="B20" s="15"/>
      <c r="C20" s="15"/>
      <c r="D20" s="16"/>
      <c r="E20" s="15"/>
      <c r="F20" s="15"/>
      <c r="G20" s="16"/>
    </row>
    <row r="21" spans="1:7" x14ac:dyDescent="0.25">
      <c r="A21" s="17"/>
      <c r="B21" s="17"/>
      <c r="C21" s="17"/>
      <c r="D21" s="18"/>
      <c r="E21" s="17"/>
      <c r="F21" s="17"/>
      <c r="G21" s="18"/>
    </row>
    <row r="22" spans="1:7" x14ac:dyDescent="0.25">
      <c r="A22" s="15"/>
      <c r="B22" s="15"/>
      <c r="C22" s="15"/>
      <c r="D22" s="16"/>
      <c r="E22" s="15"/>
      <c r="F22" s="15"/>
      <c r="G22" s="16"/>
    </row>
    <row r="23" spans="1:7" x14ac:dyDescent="0.25">
      <c r="A23" s="17"/>
      <c r="B23" s="17"/>
      <c r="C23" s="17"/>
      <c r="D23" s="18"/>
      <c r="E23" s="17"/>
      <c r="F23" s="17"/>
      <c r="G23" s="18"/>
    </row>
    <row r="24" spans="1:7" x14ac:dyDescent="0.25">
      <c r="A24" s="15"/>
      <c r="B24" s="15"/>
      <c r="C24" s="15"/>
      <c r="D24" s="16"/>
      <c r="E24" s="15"/>
      <c r="F24" s="15"/>
      <c r="G24" s="16"/>
    </row>
    <row r="25" spans="1:7" x14ac:dyDescent="0.25">
      <c r="A25" s="17"/>
      <c r="B25" s="17"/>
      <c r="C25" s="17"/>
      <c r="D25" s="18"/>
      <c r="E25" s="17"/>
      <c r="F25" s="17"/>
      <c r="G25" s="18"/>
    </row>
    <row r="26" spans="1:7" x14ac:dyDescent="0.25">
      <c r="A26" s="15"/>
      <c r="B26" s="15"/>
      <c r="C26" s="15"/>
      <c r="D26" s="16"/>
      <c r="E26" s="15"/>
      <c r="F26" s="15"/>
      <c r="G26" s="16"/>
    </row>
    <row r="27" spans="1:7" x14ac:dyDescent="0.25">
      <c r="A27" s="17"/>
      <c r="B27" s="17"/>
      <c r="C27" s="17"/>
      <c r="D27" s="18"/>
      <c r="E27" s="17"/>
      <c r="F27" s="17"/>
      <c r="G27" s="18"/>
    </row>
    <row r="28" spans="1:7" x14ac:dyDescent="0.25">
      <c r="A28" s="15"/>
      <c r="B28" s="15"/>
      <c r="C28" s="15"/>
      <c r="D28" s="16"/>
      <c r="E28" s="15"/>
      <c r="F28" s="15"/>
      <c r="G28" s="16"/>
    </row>
    <row r="29" spans="1:7" x14ac:dyDescent="0.25">
      <c r="A29" s="17"/>
      <c r="B29" s="17"/>
      <c r="C29" s="17"/>
      <c r="D29" s="18"/>
      <c r="E29" s="17"/>
      <c r="F29" s="17"/>
      <c r="G29" s="18"/>
    </row>
    <row r="30" spans="1:7" x14ac:dyDescent="0.25">
      <c r="A30" s="15"/>
      <c r="B30" s="15"/>
      <c r="C30" s="15"/>
      <c r="D30" s="16"/>
      <c r="E30" s="15"/>
      <c r="F30" s="15"/>
      <c r="G30" s="16"/>
    </row>
    <row r="31" spans="1:7" x14ac:dyDescent="0.25">
      <c r="A31" s="17"/>
      <c r="B31" s="17"/>
      <c r="C31" s="17"/>
      <c r="D31" s="18"/>
      <c r="E31" s="17"/>
      <c r="F31" s="17"/>
      <c r="G31" s="18"/>
    </row>
    <row r="32" spans="1:7" x14ac:dyDescent="0.25">
      <c r="A32" s="15"/>
      <c r="B32" s="15"/>
      <c r="C32" s="15"/>
      <c r="D32" s="16"/>
      <c r="E32" s="15"/>
      <c r="F32" s="15"/>
      <c r="G32" s="16"/>
    </row>
    <row r="33" spans="1:7" x14ac:dyDescent="0.25">
      <c r="A33" s="17"/>
      <c r="B33" s="17"/>
      <c r="C33" s="17"/>
      <c r="D33" s="18"/>
      <c r="E33" s="17"/>
      <c r="F33" s="17"/>
      <c r="G33" s="18"/>
    </row>
    <row r="34" spans="1:7" x14ac:dyDescent="0.25">
      <c r="A34" s="15"/>
      <c r="B34" s="15"/>
      <c r="C34" s="15"/>
      <c r="D34" s="16"/>
      <c r="E34" s="15"/>
      <c r="F34" s="15"/>
      <c r="G34" s="16"/>
    </row>
    <row r="35" spans="1:7" x14ac:dyDescent="0.25">
      <c r="A35" s="17"/>
      <c r="B35" s="17"/>
      <c r="C35" s="17"/>
      <c r="D35" s="18"/>
      <c r="E35" s="17"/>
      <c r="F35" s="17"/>
      <c r="G35" s="18"/>
    </row>
    <row r="36" spans="1:7" x14ac:dyDescent="0.25">
      <c r="A36" s="15"/>
      <c r="B36" s="15"/>
      <c r="C36" s="15"/>
      <c r="D36" s="16"/>
      <c r="E36" s="15"/>
      <c r="F36" s="15"/>
      <c r="G36" s="16"/>
    </row>
    <row r="37" spans="1:7" x14ac:dyDescent="0.25">
      <c r="A37" s="17"/>
      <c r="B37" s="17"/>
      <c r="C37" s="17"/>
      <c r="D37" s="18"/>
      <c r="E37" s="17"/>
      <c r="F37" s="17"/>
      <c r="G37" s="18"/>
    </row>
    <row r="38" spans="1:7" x14ac:dyDescent="0.25">
      <c r="A38" s="15"/>
      <c r="B38" s="15"/>
      <c r="C38" s="15"/>
      <c r="D38" s="16"/>
      <c r="E38" s="15"/>
      <c r="F38" s="15"/>
      <c r="G38" s="16"/>
    </row>
    <row r="39" spans="1:7" x14ac:dyDescent="0.25">
      <c r="A39" s="17"/>
      <c r="B39" s="17"/>
      <c r="C39" s="17"/>
      <c r="D39" s="18"/>
      <c r="E39" s="17"/>
      <c r="F39" s="17"/>
      <c r="G39" s="18"/>
    </row>
    <row r="40" spans="1:7" x14ac:dyDescent="0.25">
      <c r="A40" s="15"/>
      <c r="B40" s="15"/>
      <c r="C40" s="15"/>
      <c r="D40" s="16"/>
      <c r="E40" s="15"/>
      <c r="F40" s="15"/>
      <c r="G40" s="16"/>
    </row>
    <row r="41" spans="1:7" x14ac:dyDescent="0.25">
      <c r="A41" s="17"/>
      <c r="B41" s="17"/>
      <c r="C41" s="17"/>
      <c r="D41" s="18"/>
      <c r="E41" s="17"/>
      <c r="F41" s="17"/>
      <c r="G41" s="18"/>
    </row>
    <row r="42" spans="1:7" x14ac:dyDescent="0.25">
      <c r="A42" s="15"/>
      <c r="B42" s="15"/>
      <c r="C42" s="15"/>
      <c r="D42" s="16"/>
      <c r="E42" s="15"/>
      <c r="F42" s="15"/>
      <c r="G42" s="16"/>
    </row>
    <row r="43" spans="1:7" x14ac:dyDescent="0.25">
      <c r="A43" s="17"/>
      <c r="B43" s="17"/>
      <c r="C43" s="17"/>
      <c r="D43" s="18"/>
      <c r="E43" s="17"/>
      <c r="F43" s="17"/>
      <c r="G43" s="18"/>
    </row>
    <row r="44" spans="1:7" x14ac:dyDescent="0.25">
      <c r="A44" s="15"/>
      <c r="B44" s="15"/>
      <c r="C44" s="15"/>
      <c r="D44" s="16"/>
      <c r="E44" s="15"/>
      <c r="F44" s="15"/>
      <c r="G44" s="16"/>
    </row>
  </sheetData>
  <mergeCells count="3">
    <mergeCell ref="A1:G1"/>
    <mergeCell ref="A2:G2"/>
    <mergeCell ref="A3:G3"/>
  </mergeCells>
  <dataValidations count="4">
    <dataValidation type="list" allowBlank="1" sqref="C10:C44">
      <formula1>"m²,m³,mt,kg,ton,ADET,AY,GÜN"</formula1>
    </dataValidation>
    <dataValidation type="list" allowBlank="1" sqref="C5:C44">
      <formula1>"m²,m³,mt,kg,ton,ADET,AY,GÜN"</formula1>
    </dataValidation>
    <dataValidation type="whole" allowBlank="1" showErrorMessage="1" error="HAKEDİŞ NO 1-99 arası tam sayı olmalı" sqref="E10:E44">
      <formula1>1</formula1>
      <formula2>99</formula2>
    </dataValidation>
    <dataValidation type="whole" allowBlank="1" showErrorMessage="1" error="HAKEDİŞ NO 1-99 arası tam sayı olmalı" sqref="E5:E44">
      <formula1>1</formula1>
      <formula2>99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0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3" width="10" customWidth="1"/>
    <col min="4" max="4" width="14" customWidth="1"/>
    <col min="5" max="5" width="26" customWidth="1"/>
    <col min="6" max="6" width="12" customWidth="1"/>
    <col min="8" max="8" width="12" customWidth="1"/>
    <col min="10" max="13" width="8" customWidth="1"/>
    <col min="14" max="14" width="12" customWidth="1"/>
  </cols>
  <sheetData>
    <row r="1" ht="26" customHeight="1" spans="1:14" x14ac:dyDescent="0.25">
      <c r="A1" s="11" t="s">
        <v>69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x14ac:dyDescent="0.25">
      <c r="A2" s="12" t="str">
        <f>"İş: "&amp;IF('BİLGİ GİR'!B3="","—",'BİLGİ GİR'!B3)&amp;"   ·   Taşeron: "&amp;IF('BİLGİ GİR'!B4="","—",'BİLGİ GİR'!B4)</f>
        <v>İş: ÖRNEK KONUT PROJESİ   ·   Taşeron: ÖRNEK TAŞERON LTD.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x14ac:dyDescent="0.25">
      <c r="A3" s="6" t="s">
        <v>70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6" customHeight="1" spans="1:14" x14ac:dyDescent="0.25">
      <c r="A4" s="13" t="s">
        <v>71</v>
      </c>
      <c r="B4" s="13" t="s">
        <v>72</v>
      </c>
      <c r="C4" s="13" t="s">
        <v>73</v>
      </c>
      <c r="D4" s="13" t="s">
        <v>74</v>
      </c>
      <c r="E4" s="13" t="s">
        <v>75</v>
      </c>
      <c r="F4" s="13" t="s">
        <v>48</v>
      </c>
      <c r="G4" s="13" t="s">
        <v>50</v>
      </c>
      <c r="H4" s="13" t="s">
        <v>52</v>
      </c>
      <c r="I4" s="13" t="s">
        <v>76</v>
      </c>
      <c r="J4" s="13" t="s">
        <v>77</v>
      </c>
      <c r="K4" s="13" t="s">
        <v>78</v>
      </c>
      <c r="L4" s="13" t="s">
        <v>79</v>
      </c>
      <c r="M4" s="13" t="s">
        <v>80</v>
      </c>
      <c r="N4" s="13" t="s">
        <v>81</v>
      </c>
    </row>
    <row r="5" spans="1:14" x14ac:dyDescent="0.25">
      <c r="A5" s="17" t="s">
        <v>82</v>
      </c>
      <c r="B5" s="17" t="s">
        <v>83</v>
      </c>
      <c r="C5" s="17" t="s">
        <v>84</v>
      </c>
      <c r="D5" s="17" t="s">
        <v>85</v>
      </c>
      <c r="E5" s="17" t="s">
        <v>86</v>
      </c>
      <c r="F5" s="17" t="s">
        <v>55</v>
      </c>
      <c r="G5" s="19" t="str">
        <f>IFERROR(VLOOKUP($F5,'POZ &amp; FİYAT'!$A$5:$C$44,3,FALSE),"")</f>
        <v>m²</v>
      </c>
      <c r="H5" s="17">
        <v>1</v>
      </c>
      <c r="I5" s="18">
        <v>1</v>
      </c>
      <c r="J5" s="18">
        <v>6</v>
      </c>
      <c r="K5" s="18">
        <v>4.2</v>
      </c>
      <c r="L5" s="18">
        <v>2.9</v>
      </c>
      <c r="M5" s="18">
        <v>1</v>
      </c>
      <c r="N5" s="20">
        <f>IF(COUNT(I5:M5)=0,"",PRODUCT(I5:M5))</f>
        <v>73.08</v>
      </c>
    </row>
    <row r="6" spans="1:14" x14ac:dyDescent="0.25">
      <c r="A6" s="15" t="s">
        <v>82</v>
      </c>
      <c r="B6" s="15" t="s">
        <v>83</v>
      </c>
      <c r="C6" s="15" t="s">
        <v>84</v>
      </c>
      <c r="D6" s="15" t="s">
        <v>85</v>
      </c>
      <c r="E6" s="15" t="s">
        <v>87</v>
      </c>
      <c r="F6" s="15" t="s">
        <v>61</v>
      </c>
      <c r="G6" s="19" t="str">
        <f>IFERROR(VLOOKUP($F6,'POZ &amp; FİYAT'!$A$5:$C$44,3,FALSE),"")</f>
        <v>m²</v>
      </c>
      <c r="H6" s="15">
        <v>1</v>
      </c>
      <c r="I6" s="16">
        <v>1</v>
      </c>
      <c r="J6" s="16">
        <v>1</v>
      </c>
      <c r="K6" s="16">
        <v>62</v>
      </c>
      <c r="L6" s="16">
        <v>2.9</v>
      </c>
      <c r="M6" s="16">
        <v>1</v>
      </c>
      <c r="N6" s="20">
        <f>IF(COUNT(I6:M6)=0,"",PRODUCT(I6:M6))</f>
        <v>179.8</v>
      </c>
    </row>
    <row r="7" spans="1:14" x14ac:dyDescent="0.25">
      <c r="A7" s="17" t="s">
        <v>82</v>
      </c>
      <c r="B7" s="17" t="s">
        <v>83</v>
      </c>
      <c r="C7" s="17" t="s">
        <v>84</v>
      </c>
      <c r="D7" s="17" t="s">
        <v>85</v>
      </c>
      <c r="E7" s="17" t="s">
        <v>88</v>
      </c>
      <c r="F7" s="17" t="s">
        <v>55</v>
      </c>
      <c r="G7" s="19" t="str">
        <f>IFERROR(VLOOKUP($F7,'POZ &amp; FİYAT'!$A$5:$C$44,3,FALSE),"")</f>
        <v>m²</v>
      </c>
      <c r="H7" s="17">
        <v>1</v>
      </c>
      <c r="I7" s="18">
        <v>1</v>
      </c>
      <c r="J7" s="18">
        <v>-6</v>
      </c>
      <c r="K7" s="18">
        <v>1</v>
      </c>
      <c r="L7" s="18">
        <v>2.1</v>
      </c>
      <c r="M7" s="18">
        <v>1</v>
      </c>
      <c r="N7" s="20">
        <f>IF(COUNT(I7:M7)=0,"",PRODUCT(I7:M7))</f>
        <v>-12.6</v>
      </c>
    </row>
    <row r="8" spans="1:14" x14ac:dyDescent="0.25">
      <c r="A8" s="15" t="s">
        <v>82</v>
      </c>
      <c r="B8" s="15" t="s">
        <v>89</v>
      </c>
      <c r="C8" s="15" t="s">
        <v>90</v>
      </c>
      <c r="D8" s="15" t="s">
        <v>85</v>
      </c>
      <c r="E8" s="15" t="s">
        <v>86</v>
      </c>
      <c r="F8" s="15" t="s">
        <v>55</v>
      </c>
      <c r="G8" s="19" t="str">
        <f>IFERROR(VLOOKUP($F8,'POZ &amp; FİYAT'!$A$5:$C$44,3,FALSE),"")</f>
        <v>m²</v>
      </c>
      <c r="H8" s="15">
        <v>1</v>
      </c>
      <c r="I8" s="16">
        <v>1</v>
      </c>
      <c r="J8" s="16">
        <v>6</v>
      </c>
      <c r="K8" s="16">
        <v>4.2</v>
      </c>
      <c r="L8" s="16">
        <v>2.9</v>
      </c>
      <c r="M8" s="16">
        <v>1</v>
      </c>
      <c r="N8" s="20">
        <f>IF(COUNT(I8:M8)=0,"",PRODUCT(I8:M8))</f>
        <v>73.08</v>
      </c>
    </row>
    <row r="9" spans="1:14" x14ac:dyDescent="0.25">
      <c r="A9" s="17" t="s">
        <v>82</v>
      </c>
      <c r="B9" s="17" t="s">
        <v>89</v>
      </c>
      <c r="C9" s="17" t="s">
        <v>90</v>
      </c>
      <c r="D9" s="17" t="s">
        <v>85</v>
      </c>
      <c r="E9" s="17" t="s">
        <v>87</v>
      </c>
      <c r="F9" s="17" t="s">
        <v>61</v>
      </c>
      <c r="G9" s="19" t="str">
        <f>IFERROR(VLOOKUP($F9,'POZ &amp; FİYAT'!$A$5:$C$44,3,FALSE),"")</f>
        <v>m²</v>
      </c>
      <c r="H9" s="17">
        <v>1</v>
      </c>
      <c r="I9" s="18">
        <v>1</v>
      </c>
      <c r="J9" s="18">
        <v>1</v>
      </c>
      <c r="K9" s="18">
        <v>62</v>
      </c>
      <c r="L9" s="18">
        <v>2.9</v>
      </c>
      <c r="M9" s="18">
        <v>1</v>
      </c>
      <c r="N9" s="20">
        <f>IF(COUNT(I9:M9)=0,"",PRODUCT(I9:M9))</f>
        <v>179.8</v>
      </c>
    </row>
    <row r="10" spans="1:14" x14ac:dyDescent="0.25">
      <c r="A10" s="15" t="s">
        <v>82</v>
      </c>
      <c r="B10" s="15" t="s">
        <v>89</v>
      </c>
      <c r="C10" s="15" t="s">
        <v>90</v>
      </c>
      <c r="D10" s="15" t="s">
        <v>85</v>
      </c>
      <c r="E10" s="15" t="s">
        <v>88</v>
      </c>
      <c r="F10" s="15" t="s">
        <v>55</v>
      </c>
      <c r="G10" s="19" t="str">
        <f>IFERROR(VLOOKUP($F10,'POZ &amp; FİYAT'!$A$5:$C$44,3,FALSE),"")</f>
        <v>m²</v>
      </c>
      <c r="H10" s="15">
        <v>1</v>
      </c>
      <c r="I10" s="16">
        <v>1</v>
      </c>
      <c r="J10" s="16">
        <v>-6</v>
      </c>
      <c r="K10" s="16">
        <v>1</v>
      </c>
      <c r="L10" s="16">
        <v>2.1</v>
      </c>
      <c r="M10" s="16">
        <v>1</v>
      </c>
      <c r="N10" s="20">
        <f>IF(COUNT(I10:M10)=0,"",PRODUCT(I10:M10))</f>
        <v>-12.6</v>
      </c>
    </row>
    <row r="11" spans="1:14" x14ac:dyDescent="0.25">
      <c r="A11" s="17" t="s">
        <v>82</v>
      </c>
      <c r="B11" s="17" t="s">
        <v>91</v>
      </c>
      <c r="C11" s="17" t="s">
        <v>92</v>
      </c>
      <c r="D11" s="17" t="s">
        <v>93</v>
      </c>
      <c r="E11" s="17" t="s">
        <v>94</v>
      </c>
      <c r="F11" s="17" t="s">
        <v>55</v>
      </c>
      <c r="G11" s="19" t="str">
        <f>IFERROR(VLOOKUP($F11,'POZ &amp; FİYAT'!$A$5:$C$44,3,FALSE),"")</f>
        <v>m²</v>
      </c>
      <c r="H11" s="17">
        <v>1</v>
      </c>
      <c r="I11" s="18">
        <v>1</v>
      </c>
      <c r="J11" s="18">
        <v>4</v>
      </c>
      <c r="K11" s="18">
        <v>32</v>
      </c>
      <c r="L11" s="18">
        <v>2.9</v>
      </c>
      <c r="M11" s="18">
        <v>1</v>
      </c>
      <c r="N11" s="20">
        <f>IF(COUNT(I11:M11)=0,"",PRODUCT(I11:M11))</f>
        <v>371.2</v>
      </c>
    </row>
    <row r="12" spans="1:14" x14ac:dyDescent="0.25">
      <c r="A12" s="15" t="s">
        <v>82</v>
      </c>
      <c r="B12" s="15" t="s">
        <v>91</v>
      </c>
      <c r="C12" s="15" t="s">
        <v>92</v>
      </c>
      <c r="D12" s="15" t="s">
        <v>93</v>
      </c>
      <c r="E12" s="15" t="s">
        <v>95</v>
      </c>
      <c r="F12" s="15" t="s">
        <v>61</v>
      </c>
      <c r="G12" s="19" t="str">
        <f>IFERROR(VLOOKUP($F12,'POZ &amp; FİYAT'!$A$5:$C$44,3,FALSE),"")</f>
        <v>m²</v>
      </c>
      <c r="H12" s="15">
        <v>1</v>
      </c>
      <c r="I12" s="16">
        <v>1</v>
      </c>
      <c r="J12" s="16">
        <v>1</v>
      </c>
      <c r="K12" s="16">
        <v>46</v>
      </c>
      <c r="L12" s="16">
        <v>2.9</v>
      </c>
      <c r="M12" s="16">
        <v>1</v>
      </c>
      <c r="N12" s="20">
        <f>IF(COUNT(I12:M12)=0,"",PRODUCT(I12:M12))</f>
        <v>133.4</v>
      </c>
    </row>
    <row r="13" spans="1:14" x14ac:dyDescent="0.25">
      <c r="A13" s="17" t="s">
        <v>82</v>
      </c>
      <c r="B13" s="17" t="s">
        <v>91</v>
      </c>
      <c r="C13" s="17" t="s">
        <v>92</v>
      </c>
      <c r="D13" s="17" t="s">
        <v>93</v>
      </c>
      <c r="E13" s="17" t="s">
        <v>96</v>
      </c>
      <c r="F13" s="17" t="s">
        <v>55</v>
      </c>
      <c r="G13" s="19" t="str">
        <f>IFERROR(VLOOKUP($F13,'POZ &amp; FİYAT'!$A$5:$C$44,3,FALSE),"")</f>
        <v>m²</v>
      </c>
      <c r="H13" s="17">
        <v>1</v>
      </c>
      <c r="I13" s="18">
        <v>1</v>
      </c>
      <c r="J13" s="18">
        <v>-8</v>
      </c>
      <c r="K13" s="18">
        <v>1.1</v>
      </c>
      <c r="L13" s="18">
        <v>2.1</v>
      </c>
      <c r="M13" s="18">
        <v>1</v>
      </c>
      <c r="N13" s="20">
        <f>IF(COUNT(I13:M13)=0,"",PRODUCT(I13:M13))</f>
        <v>-18.48</v>
      </c>
    </row>
    <row r="14" spans="1:14" x14ac:dyDescent="0.25">
      <c r="A14" s="15" t="s">
        <v>82</v>
      </c>
      <c r="B14" s="15" t="s">
        <v>91</v>
      </c>
      <c r="C14" s="15" t="s">
        <v>92</v>
      </c>
      <c r="D14" s="15" t="s">
        <v>93</v>
      </c>
      <c r="E14" s="15" t="s">
        <v>97</v>
      </c>
      <c r="F14" s="15" t="s">
        <v>63</v>
      </c>
      <c r="G14" s="19" t="str">
        <f>IFERROR(VLOOKUP($F14,'POZ &amp; FİYAT'!$A$5:$C$44,3,FALSE),"")</f>
        <v>mt</v>
      </c>
      <c r="H14" s="15">
        <v>1</v>
      </c>
      <c r="I14" s="16"/>
      <c r="J14" s="16"/>
      <c r="K14" s="16"/>
      <c r="L14" s="16"/>
      <c r="M14" s="16"/>
      <c r="N14" s="21">
        <v>34</v>
      </c>
    </row>
    <row r="15" spans="1:14" x14ac:dyDescent="0.25">
      <c r="A15" s="17" t="s">
        <v>82</v>
      </c>
      <c r="B15" s="17" t="s">
        <v>98</v>
      </c>
      <c r="C15" s="17" t="s">
        <v>99</v>
      </c>
      <c r="D15" s="17" t="s">
        <v>100</v>
      </c>
      <c r="E15" s="17" t="s">
        <v>94</v>
      </c>
      <c r="F15" s="17" t="s">
        <v>55</v>
      </c>
      <c r="G15" s="19" t="str">
        <f>IFERROR(VLOOKUP($F15,'POZ &amp; FİYAT'!$A$5:$C$44,3,FALSE),"")</f>
        <v>m²</v>
      </c>
      <c r="H15" s="17">
        <v>1</v>
      </c>
      <c r="I15" s="18">
        <v>1</v>
      </c>
      <c r="J15" s="18">
        <v>4</v>
      </c>
      <c r="K15" s="18">
        <v>32</v>
      </c>
      <c r="L15" s="18">
        <v>2.9</v>
      </c>
      <c r="M15" s="18">
        <v>1</v>
      </c>
      <c r="N15" s="20">
        <f>IF(COUNT(I15:M15)=0,"",PRODUCT(I15:M15))</f>
        <v>371.2</v>
      </c>
    </row>
    <row r="16" spans="1:14" x14ac:dyDescent="0.25">
      <c r="A16" s="15" t="s">
        <v>82</v>
      </c>
      <c r="B16" s="15" t="s">
        <v>98</v>
      </c>
      <c r="C16" s="15" t="s">
        <v>99</v>
      </c>
      <c r="D16" s="15" t="s">
        <v>100</v>
      </c>
      <c r="E16" s="15" t="s">
        <v>95</v>
      </c>
      <c r="F16" s="15" t="s">
        <v>61</v>
      </c>
      <c r="G16" s="19" t="str">
        <f>IFERROR(VLOOKUP($F16,'POZ &amp; FİYAT'!$A$5:$C$44,3,FALSE),"")</f>
        <v>m²</v>
      </c>
      <c r="H16" s="15">
        <v>1</v>
      </c>
      <c r="I16" s="16">
        <v>1</v>
      </c>
      <c r="J16" s="16">
        <v>1</v>
      </c>
      <c r="K16" s="16">
        <v>46</v>
      </c>
      <c r="L16" s="16">
        <v>2.9</v>
      </c>
      <c r="M16" s="16">
        <v>1</v>
      </c>
      <c r="N16" s="20">
        <f>IF(COUNT(I16:M16)=0,"",PRODUCT(I16:M16))</f>
        <v>133.4</v>
      </c>
    </row>
    <row r="17" spans="1:14" x14ac:dyDescent="0.25">
      <c r="A17" s="17" t="s">
        <v>82</v>
      </c>
      <c r="B17" s="17" t="s">
        <v>98</v>
      </c>
      <c r="C17" s="17" t="s">
        <v>99</v>
      </c>
      <c r="D17" s="17" t="s">
        <v>100</v>
      </c>
      <c r="E17" s="17" t="s">
        <v>96</v>
      </c>
      <c r="F17" s="17" t="s">
        <v>55</v>
      </c>
      <c r="G17" s="19" t="str">
        <f>IFERROR(VLOOKUP($F17,'POZ &amp; FİYAT'!$A$5:$C$44,3,FALSE),"")</f>
        <v>m²</v>
      </c>
      <c r="H17" s="17">
        <v>1</v>
      </c>
      <c r="I17" s="18">
        <v>1</v>
      </c>
      <c r="J17" s="18">
        <v>-8</v>
      </c>
      <c r="K17" s="18">
        <v>1.1</v>
      </c>
      <c r="L17" s="18">
        <v>2.1</v>
      </c>
      <c r="M17" s="18">
        <v>1</v>
      </c>
      <c r="N17" s="20">
        <f>IF(COUNT(I17:M17)=0,"",PRODUCT(I17:M17))</f>
        <v>-18.48</v>
      </c>
    </row>
    <row r="18" spans="1:14" x14ac:dyDescent="0.25">
      <c r="A18" s="15" t="s">
        <v>82</v>
      </c>
      <c r="B18" s="15" t="s">
        <v>98</v>
      </c>
      <c r="C18" s="15" t="s">
        <v>99</v>
      </c>
      <c r="D18" s="15" t="s">
        <v>100</v>
      </c>
      <c r="E18" s="15" t="s">
        <v>97</v>
      </c>
      <c r="F18" s="15" t="s">
        <v>63</v>
      </c>
      <c r="G18" s="19" t="str">
        <f>IFERROR(VLOOKUP($F18,'POZ &amp; FİYAT'!$A$5:$C$44,3,FALSE),"")</f>
        <v>mt</v>
      </c>
      <c r="H18" s="15">
        <v>1</v>
      </c>
      <c r="I18" s="16"/>
      <c r="J18" s="16"/>
      <c r="K18" s="16"/>
      <c r="L18" s="16"/>
      <c r="M18" s="16"/>
      <c r="N18" s="21">
        <v>28</v>
      </c>
    </row>
    <row r="19" spans="1:14" x14ac:dyDescent="0.25">
      <c r="A19" s="17" t="s">
        <v>82</v>
      </c>
      <c r="B19" s="17" t="s">
        <v>101</v>
      </c>
      <c r="C19" s="17" t="s">
        <v>102</v>
      </c>
      <c r="D19" s="17" t="s">
        <v>100</v>
      </c>
      <c r="E19" s="17" t="s">
        <v>94</v>
      </c>
      <c r="F19" s="17" t="s">
        <v>55</v>
      </c>
      <c r="G19" s="19" t="str">
        <f>IFERROR(VLOOKUP($F19,'POZ &amp; FİYAT'!$A$5:$C$44,3,FALSE),"")</f>
        <v>m²</v>
      </c>
      <c r="H19" s="17">
        <v>1</v>
      </c>
      <c r="I19" s="18">
        <v>1</v>
      </c>
      <c r="J19" s="18">
        <v>4</v>
      </c>
      <c r="K19" s="18">
        <v>32</v>
      </c>
      <c r="L19" s="18">
        <v>2.9</v>
      </c>
      <c r="M19" s="18">
        <v>1</v>
      </c>
      <c r="N19" s="20">
        <f>IF(COUNT(I19:M19)=0,"",PRODUCT(I19:M19))</f>
        <v>371.2</v>
      </c>
    </row>
    <row r="20" spans="1:14" x14ac:dyDescent="0.25">
      <c r="A20" s="15" t="s">
        <v>82</v>
      </c>
      <c r="B20" s="15" t="s">
        <v>101</v>
      </c>
      <c r="C20" s="15" t="s">
        <v>102</v>
      </c>
      <c r="D20" s="15" t="s">
        <v>100</v>
      </c>
      <c r="E20" s="15" t="s">
        <v>95</v>
      </c>
      <c r="F20" s="15" t="s">
        <v>61</v>
      </c>
      <c r="G20" s="19" t="str">
        <f>IFERROR(VLOOKUP($F20,'POZ &amp; FİYAT'!$A$5:$C$44,3,FALSE),"")</f>
        <v>m²</v>
      </c>
      <c r="H20" s="15">
        <v>1</v>
      </c>
      <c r="I20" s="16">
        <v>1</v>
      </c>
      <c r="J20" s="16">
        <v>1</v>
      </c>
      <c r="K20" s="16">
        <v>46</v>
      </c>
      <c r="L20" s="16">
        <v>2.9</v>
      </c>
      <c r="M20" s="16">
        <v>1</v>
      </c>
      <c r="N20" s="20">
        <f>IF(COUNT(I20:M20)=0,"",PRODUCT(I20:M20))</f>
        <v>133.4</v>
      </c>
    </row>
    <row r="21" spans="1:14" x14ac:dyDescent="0.25">
      <c r="A21" s="17" t="s">
        <v>82</v>
      </c>
      <c r="B21" s="17" t="s">
        <v>101</v>
      </c>
      <c r="C21" s="17" t="s">
        <v>102</v>
      </c>
      <c r="D21" s="17" t="s">
        <v>100</v>
      </c>
      <c r="E21" s="17" t="s">
        <v>96</v>
      </c>
      <c r="F21" s="17" t="s">
        <v>55</v>
      </c>
      <c r="G21" s="19" t="str">
        <f>IFERROR(VLOOKUP($F21,'POZ &amp; FİYAT'!$A$5:$C$44,3,FALSE),"")</f>
        <v>m²</v>
      </c>
      <c r="H21" s="17">
        <v>1</v>
      </c>
      <c r="I21" s="18">
        <v>1</v>
      </c>
      <c r="J21" s="18">
        <v>-8</v>
      </c>
      <c r="K21" s="18">
        <v>1.1</v>
      </c>
      <c r="L21" s="18">
        <v>2.1</v>
      </c>
      <c r="M21" s="18">
        <v>1</v>
      </c>
      <c r="N21" s="20">
        <f>IF(COUNT(I21:M21)=0,"",PRODUCT(I21:M21))</f>
        <v>-18.48</v>
      </c>
    </row>
    <row r="22" spans="1:14" x14ac:dyDescent="0.25">
      <c r="A22" s="15" t="s">
        <v>82</v>
      </c>
      <c r="B22" s="15" t="s">
        <v>101</v>
      </c>
      <c r="C22" s="15" t="s">
        <v>102</v>
      </c>
      <c r="D22" s="15" t="s">
        <v>100</v>
      </c>
      <c r="E22" s="15" t="s">
        <v>97</v>
      </c>
      <c r="F22" s="15" t="s">
        <v>63</v>
      </c>
      <c r="G22" s="19" t="str">
        <f>IFERROR(VLOOKUP($F22,'POZ &amp; FİYAT'!$A$5:$C$44,3,FALSE),"")</f>
        <v>mt</v>
      </c>
      <c r="H22" s="15">
        <v>1</v>
      </c>
      <c r="I22" s="16"/>
      <c r="J22" s="16"/>
      <c r="K22" s="16"/>
      <c r="L22" s="16"/>
      <c r="M22" s="16"/>
      <c r="N22" s="21">
        <v>28</v>
      </c>
    </row>
    <row r="23" spans="1:14" x14ac:dyDescent="0.25">
      <c r="A23" s="17" t="s">
        <v>82</v>
      </c>
      <c r="B23" s="17" t="s">
        <v>103</v>
      </c>
      <c r="C23" s="17" t="s">
        <v>104</v>
      </c>
      <c r="D23" s="17" t="s">
        <v>100</v>
      </c>
      <c r="E23" s="17" t="s">
        <v>94</v>
      </c>
      <c r="F23" s="17" t="s">
        <v>55</v>
      </c>
      <c r="G23" s="19" t="str">
        <f>IFERROR(VLOOKUP($F23,'POZ &amp; FİYAT'!$A$5:$C$44,3,FALSE),"")</f>
        <v>m²</v>
      </c>
      <c r="H23" s="17">
        <v>2</v>
      </c>
      <c r="I23" s="18">
        <v>1</v>
      </c>
      <c r="J23" s="18">
        <v>4</v>
      </c>
      <c r="K23" s="18">
        <v>32</v>
      </c>
      <c r="L23" s="18">
        <v>2.9</v>
      </c>
      <c r="M23" s="18">
        <v>1</v>
      </c>
      <c r="N23" s="20">
        <f>IF(COUNT(I23:M23)=0,"",PRODUCT(I23:M23))</f>
        <v>371.2</v>
      </c>
    </row>
    <row r="24" spans="1:14" x14ac:dyDescent="0.25">
      <c r="A24" s="15" t="s">
        <v>82</v>
      </c>
      <c r="B24" s="15" t="s">
        <v>103</v>
      </c>
      <c r="C24" s="15" t="s">
        <v>104</v>
      </c>
      <c r="D24" s="15" t="s">
        <v>100</v>
      </c>
      <c r="E24" s="15" t="s">
        <v>95</v>
      </c>
      <c r="F24" s="15" t="s">
        <v>61</v>
      </c>
      <c r="G24" s="19" t="str">
        <f>IFERROR(VLOOKUP($F24,'POZ &amp; FİYAT'!$A$5:$C$44,3,FALSE),"")</f>
        <v>m²</v>
      </c>
      <c r="H24" s="15">
        <v>2</v>
      </c>
      <c r="I24" s="16">
        <v>1</v>
      </c>
      <c r="J24" s="16">
        <v>1</v>
      </c>
      <c r="K24" s="16">
        <v>46</v>
      </c>
      <c r="L24" s="16">
        <v>2.9</v>
      </c>
      <c r="M24" s="16">
        <v>1</v>
      </c>
      <c r="N24" s="20">
        <f>IF(COUNT(I24:M24)=0,"",PRODUCT(I24:M24))</f>
        <v>133.4</v>
      </c>
    </row>
    <row r="25" spans="1:14" x14ac:dyDescent="0.25">
      <c r="A25" s="17" t="s">
        <v>82</v>
      </c>
      <c r="B25" s="17" t="s">
        <v>103</v>
      </c>
      <c r="C25" s="17" t="s">
        <v>104</v>
      </c>
      <c r="D25" s="17" t="s">
        <v>100</v>
      </c>
      <c r="E25" s="17" t="s">
        <v>96</v>
      </c>
      <c r="F25" s="17" t="s">
        <v>55</v>
      </c>
      <c r="G25" s="19" t="str">
        <f>IFERROR(VLOOKUP($F25,'POZ &amp; FİYAT'!$A$5:$C$44,3,FALSE),"")</f>
        <v>m²</v>
      </c>
      <c r="H25" s="17">
        <v>2</v>
      </c>
      <c r="I25" s="18">
        <v>1</v>
      </c>
      <c r="J25" s="18">
        <v>-8</v>
      </c>
      <c r="K25" s="18">
        <v>1.1</v>
      </c>
      <c r="L25" s="18">
        <v>2.1</v>
      </c>
      <c r="M25" s="18">
        <v>1</v>
      </c>
      <c r="N25" s="20">
        <f>IF(COUNT(I25:M25)=0,"",PRODUCT(I25:M25))</f>
        <v>-18.48</v>
      </c>
    </row>
    <row r="26" spans="1:14" x14ac:dyDescent="0.25">
      <c r="A26" s="15" t="s">
        <v>82</v>
      </c>
      <c r="B26" s="15" t="s">
        <v>103</v>
      </c>
      <c r="C26" s="15" t="s">
        <v>104</v>
      </c>
      <c r="D26" s="15" t="s">
        <v>100</v>
      </c>
      <c r="E26" s="15" t="s">
        <v>97</v>
      </c>
      <c r="F26" s="15" t="s">
        <v>63</v>
      </c>
      <c r="G26" s="19" t="str">
        <f>IFERROR(VLOOKUP($F26,'POZ &amp; FİYAT'!$A$5:$C$44,3,FALSE),"")</f>
        <v>mt</v>
      </c>
      <c r="H26" s="15">
        <v>2</v>
      </c>
      <c r="I26" s="16"/>
      <c r="J26" s="16"/>
      <c r="K26" s="16"/>
      <c r="L26" s="16"/>
      <c r="M26" s="16"/>
      <c r="N26" s="21">
        <v>28</v>
      </c>
    </row>
    <row r="27" spans="1:14" x14ac:dyDescent="0.25">
      <c r="A27" s="17" t="s">
        <v>82</v>
      </c>
      <c r="B27" s="17" t="s">
        <v>105</v>
      </c>
      <c r="C27" s="17" t="s">
        <v>106</v>
      </c>
      <c r="D27" s="17" t="s">
        <v>100</v>
      </c>
      <c r="E27" s="17" t="s">
        <v>94</v>
      </c>
      <c r="F27" s="17" t="s">
        <v>55</v>
      </c>
      <c r="G27" s="19" t="str">
        <f>IFERROR(VLOOKUP($F27,'POZ &amp; FİYAT'!$A$5:$C$44,3,FALSE),"")</f>
        <v>m²</v>
      </c>
      <c r="H27" s="17">
        <v>2</v>
      </c>
      <c r="I27" s="18">
        <v>1</v>
      </c>
      <c r="J27" s="18">
        <v>4</v>
      </c>
      <c r="K27" s="18">
        <v>32</v>
      </c>
      <c r="L27" s="18">
        <v>2.9</v>
      </c>
      <c r="M27" s="18">
        <v>1</v>
      </c>
      <c r="N27" s="20">
        <f>IF(COUNT(I27:M27)=0,"",PRODUCT(I27:M27))</f>
        <v>371.2</v>
      </c>
    </row>
    <row r="28" spans="1:14" x14ac:dyDescent="0.25">
      <c r="A28" s="15" t="s">
        <v>82</v>
      </c>
      <c r="B28" s="15" t="s">
        <v>105</v>
      </c>
      <c r="C28" s="15" t="s">
        <v>106</v>
      </c>
      <c r="D28" s="15" t="s">
        <v>100</v>
      </c>
      <c r="E28" s="15" t="s">
        <v>95</v>
      </c>
      <c r="F28" s="15" t="s">
        <v>61</v>
      </c>
      <c r="G28" s="19" t="str">
        <f>IFERROR(VLOOKUP($F28,'POZ &amp; FİYAT'!$A$5:$C$44,3,FALSE),"")</f>
        <v>m²</v>
      </c>
      <c r="H28" s="15">
        <v>2</v>
      </c>
      <c r="I28" s="16">
        <v>1</v>
      </c>
      <c r="J28" s="16">
        <v>1</v>
      </c>
      <c r="K28" s="16">
        <v>46</v>
      </c>
      <c r="L28" s="16">
        <v>2.9</v>
      </c>
      <c r="M28" s="16">
        <v>1</v>
      </c>
      <c r="N28" s="20">
        <f>IF(COUNT(I28:M28)=0,"",PRODUCT(I28:M28))</f>
        <v>133.4</v>
      </c>
    </row>
    <row r="29" spans="1:14" x14ac:dyDescent="0.25">
      <c r="A29" s="17" t="s">
        <v>82</v>
      </c>
      <c r="B29" s="17" t="s">
        <v>105</v>
      </c>
      <c r="C29" s="17" t="s">
        <v>106</v>
      </c>
      <c r="D29" s="17" t="s">
        <v>100</v>
      </c>
      <c r="E29" s="17" t="s">
        <v>96</v>
      </c>
      <c r="F29" s="17" t="s">
        <v>55</v>
      </c>
      <c r="G29" s="19" t="str">
        <f>IFERROR(VLOOKUP($F29,'POZ &amp; FİYAT'!$A$5:$C$44,3,FALSE),"")</f>
        <v>m²</v>
      </c>
      <c r="H29" s="17">
        <v>2</v>
      </c>
      <c r="I29" s="18">
        <v>1</v>
      </c>
      <c r="J29" s="18">
        <v>-8</v>
      </c>
      <c r="K29" s="18">
        <v>1.1</v>
      </c>
      <c r="L29" s="18">
        <v>2.1</v>
      </c>
      <c r="M29" s="18">
        <v>1</v>
      </c>
      <c r="N29" s="20">
        <f>IF(COUNT(I29:M29)=0,"",PRODUCT(I29:M29))</f>
        <v>-18.48</v>
      </c>
    </row>
    <row r="30" spans="1:14" x14ac:dyDescent="0.25">
      <c r="A30" s="15" t="s">
        <v>82</v>
      </c>
      <c r="B30" s="15" t="s">
        <v>105</v>
      </c>
      <c r="C30" s="15" t="s">
        <v>106</v>
      </c>
      <c r="D30" s="15" t="s">
        <v>100</v>
      </c>
      <c r="E30" s="15" t="s">
        <v>97</v>
      </c>
      <c r="F30" s="15" t="s">
        <v>63</v>
      </c>
      <c r="G30" s="19" t="str">
        <f>IFERROR(VLOOKUP($F30,'POZ &amp; FİYAT'!$A$5:$C$44,3,FALSE),"")</f>
        <v>mt</v>
      </c>
      <c r="H30" s="15">
        <v>2</v>
      </c>
      <c r="I30" s="16"/>
      <c r="J30" s="16"/>
      <c r="K30" s="16"/>
      <c r="L30" s="16"/>
      <c r="M30" s="16"/>
      <c r="N30" s="21">
        <v>28</v>
      </c>
    </row>
    <row r="31" spans="1:14" x14ac:dyDescent="0.25">
      <c r="A31" s="17" t="s">
        <v>82</v>
      </c>
      <c r="B31" s="17" t="s">
        <v>107</v>
      </c>
      <c r="C31" s="17" t="s">
        <v>108</v>
      </c>
      <c r="D31" s="17" t="s">
        <v>100</v>
      </c>
      <c r="E31" s="17" t="s">
        <v>94</v>
      </c>
      <c r="F31" s="17" t="s">
        <v>55</v>
      </c>
      <c r="G31" s="19" t="str">
        <f>IFERROR(VLOOKUP($F31,'POZ &amp; FİYAT'!$A$5:$C$44,3,FALSE),"")</f>
        <v>m²</v>
      </c>
      <c r="H31" s="17">
        <v>2</v>
      </c>
      <c r="I31" s="18">
        <v>1</v>
      </c>
      <c r="J31" s="18">
        <v>4</v>
      </c>
      <c r="K31" s="18">
        <v>32</v>
      </c>
      <c r="L31" s="18">
        <v>2.9</v>
      </c>
      <c r="M31" s="18">
        <v>1</v>
      </c>
      <c r="N31" s="20">
        <f>IF(COUNT(I31:M31)=0,"",PRODUCT(I31:M31))</f>
        <v>371.2</v>
      </c>
    </row>
    <row r="32" spans="1:14" x14ac:dyDescent="0.25">
      <c r="A32" s="15" t="s">
        <v>82</v>
      </c>
      <c r="B32" s="15" t="s">
        <v>107</v>
      </c>
      <c r="C32" s="15" t="s">
        <v>108</v>
      </c>
      <c r="D32" s="15" t="s">
        <v>100</v>
      </c>
      <c r="E32" s="15" t="s">
        <v>95</v>
      </c>
      <c r="F32" s="15" t="s">
        <v>61</v>
      </c>
      <c r="G32" s="19" t="str">
        <f>IFERROR(VLOOKUP($F32,'POZ &amp; FİYAT'!$A$5:$C$44,3,FALSE),"")</f>
        <v>m²</v>
      </c>
      <c r="H32" s="15">
        <v>2</v>
      </c>
      <c r="I32" s="16">
        <v>1</v>
      </c>
      <c r="J32" s="16">
        <v>1</v>
      </c>
      <c r="K32" s="16">
        <v>46</v>
      </c>
      <c r="L32" s="16">
        <v>2.9</v>
      </c>
      <c r="M32" s="16">
        <v>1</v>
      </c>
      <c r="N32" s="20">
        <f>IF(COUNT(I32:M32)=0,"",PRODUCT(I32:M32))</f>
        <v>133.4</v>
      </c>
    </row>
    <row r="33" spans="1:14" x14ac:dyDescent="0.25">
      <c r="A33" s="17" t="s">
        <v>82</v>
      </c>
      <c r="B33" s="17" t="s">
        <v>107</v>
      </c>
      <c r="C33" s="17" t="s">
        <v>108</v>
      </c>
      <c r="D33" s="17" t="s">
        <v>100</v>
      </c>
      <c r="E33" s="17" t="s">
        <v>96</v>
      </c>
      <c r="F33" s="17" t="s">
        <v>55</v>
      </c>
      <c r="G33" s="19" t="str">
        <f>IFERROR(VLOOKUP($F33,'POZ &amp; FİYAT'!$A$5:$C$44,3,FALSE),"")</f>
        <v>m²</v>
      </c>
      <c r="H33" s="17">
        <v>2</v>
      </c>
      <c r="I33" s="18">
        <v>1</v>
      </c>
      <c r="J33" s="18">
        <v>-8</v>
      </c>
      <c r="K33" s="18">
        <v>1.1</v>
      </c>
      <c r="L33" s="18">
        <v>2.1</v>
      </c>
      <c r="M33" s="18">
        <v>1</v>
      </c>
      <c r="N33" s="20">
        <f>IF(COUNT(I33:M33)=0,"",PRODUCT(I33:M33))</f>
        <v>-18.48</v>
      </c>
    </row>
    <row r="34" spans="1:14" x14ac:dyDescent="0.25">
      <c r="A34" s="15" t="s">
        <v>82</v>
      </c>
      <c r="B34" s="15" t="s">
        <v>107</v>
      </c>
      <c r="C34" s="15" t="s">
        <v>108</v>
      </c>
      <c r="D34" s="15" t="s">
        <v>100</v>
      </c>
      <c r="E34" s="15" t="s">
        <v>97</v>
      </c>
      <c r="F34" s="15" t="s">
        <v>63</v>
      </c>
      <c r="G34" s="19" t="str">
        <f>IFERROR(VLOOKUP($F34,'POZ &amp; FİYAT'!$A$5:$C$44,3,FALSE),"")</f>
        <v>mt</v>
      </c>
      <c r="H34" s="15">
        <v>2</v>
      </c>
      <c r="I34" s="16"/>
      <c r="J34" s="16"/>
      <c r="K34" s="16"/>
      <c r="L34" s="16"/>
      <c r="M34" s="16"/>
      <c r="N34" s="21">
        <v>28</v>
      </c>
    </row>
    <row r="35" spans="1:14" x14ac:dyDescent="0.25">
      <c r="A35" s="17" t="s">
        <v>82</v>
      </c>
      <c r="B35" s="17" t="s">
        <v>109</v>
      </c>
      <c r="C35" s="17" t="s">
        <v>110</v>
      </c>
      <c r="D35" s="17" t="s">
        <v>100</v>
      </c>
      <c r="E35" s="17" t="s">
        <v>94</v>
      </c>
      <c r="F35" s="17" t="s">
        <v>55</v>
      </c>
      <c r="G35" s="19" t="str">
        <f>IFERROR(VLOOKUP($F35,'POZ &amp; FİYAT'!$A$5:$C$44,3,FALSE),"")</f>
        <v>m²</v>
      </c>
      <c r="H35" s="17">
        <v>2</v>
      </c>
      <c r="I35" s="18">
        <v>1</v>
      </c>
      <c r="J35" s="18">
        <v>4</v>
      </c>
      <c r="K35" s="18">
        <v>32</v>
      </c>
      <c r="L35" s="18">
        <v>2.9</v>
      </c>
      <c r="M35" s="18">
        <v>1</v>
      </c>
      <c r="N35" s="20">
        <f>IF(COUNT(I35:M35)=0,"",PRODUCT(I35:M35))</f>
        <v>371.2</v>
      </c>
    </row>
    <row r="36" spans="1:14" x14ac:dyDescent="0.25">
      <c r="A36" s="15" t="s">
        <v>82</v>
      </c>
      <c r="B36" s="15" t="s">
        <v>109</v>
      </c>
      <c r="C36" s="15" t="s">
        <v>110</v>
      </c>
      <c r="D36" s="15" t="s">
        <v>100</v>
      </c>
      <c r="E36" s="15" t="s">
        <v>95</v>
      </c>
      <c r="F36" s="15" t="s">
        <v>61</v>
      </c>
      <c r="G36" s="19" t="str">
        <f>IFERROR(VLOOKUP($F36,'POZ &amp; FİYAT'!$A$5:$C$44,3,FALSE),"")</f>
        <v>m²</v>
      </c>
      <c r="H36" s="15">
        <v>2</v>
      </c>
      <c r="I36" s="16">
        <v>1</v>
      </c>
      <c r="J36" s="16">
        <v>1</v>
      </c>
      <c r="K36" s="16">
        <v>46</v>
      </c>
      <c r="L36" s="16">
        <v>2.9</v>
      </c>
      <c r="M36" s="16">
        <v>1</v>
      </c>
      <c r="N36" s="20">
        <f>IF(COUNT(I36:M36)=0,"",PRODUCT(I36:M36))</f>
        <v>133.4</v>
      </c>
    </row>
    <row r="37" spans="1:14" x14ac:dyDescent="0.25">
      <c r="A37" s="17" t="s">
        <v>82</v>
      </c>
      <c r="B37" s="17" t="s">
        <v>109</v>
      </c>
      <c r="C37" s="17" t="s">
        <v>110</v>
      </c>
      <c r="D37" s="17" t="s">
        <v>100</v>
      </c>
      <c r="E37" s="17" t="s">
        <v>96</v>
      </c>
      <c r="F37" s="17" t="s">
        <v>55</v>
      </c>
      <c r="G37" s="19" t="str">
        <f>IFERROR(VLOOKUP($F37,'POZ &amp; FİYAT'!$A$5:$C$44,3,FALSE),"")</f>
        <v>m²</v>
      </c>
      <c r="H37" s="17">
        <v>2</v>
      </c>
      <c r="I37" s="18">
        <v>1</v>
      </c>
      <c r="J37" s="18">
        <v>-8</v>
      </c>
      <c r="K37" s="18">
        <v>1.1</v>
      </c>
      <c r="L37" s="18">
        <v>2.1</v>
      </c>
      <c r="M37" s="18">
        <v>1</v>
      </c>
      <c r="N37" s="20">
        <f>IF(COUNT(I37:M37)=0,"",PRODUCT(I37:M37))</f>
        <v>-18.48</v>
      </c>
    </row>
    <row r="38" spans="1:14" x14ac:dyDescent="0.25">
      <c r="A38" s="15" t="s">
        <v>82</v>
      </c>
      <c r="B38" s="15" t="s">
        <v>109</v>
      </c>
      <c r="C38" s="15" t="s">
        <v>110</v>
      </c>
      <c r="D38" s="15" t="s">
        <v>100</v>
      </c>
      <c r="E38" s="15" t="s">
        <v>97</v>
      </c>
      <c r="F38" s="15" t="s">
        <v>63</v>
      </c>
      <c r="G38" s="19" t="str">
        <f>IFERROR(VLOOKUP($F38,'POZ &amp; FİYAT'!$A$5:$C$44,3,FALSE),"")</f>
        <v>mt</v>
      </c>
      <c r="H38" s="15">
        <v>2</v>
      </c>
      <c r="I38" s="16"/>
      <c r="J38" s="16"/>
      <c r="K38" s="16"/>
      <c r="L38" s="16"/>
      <c r="M38" s="16"/>
      <c r="N38" s="21">
        <v>28</v>
      </c>
    </row>
    <row r="39" spans="1:14" x14ac:dyDescent="0.25">
      <c r="A39" s="17" t="s">
        <v>82</v>
      </c>
      <c r="B39" s="17" t="s">
        <v>111</v>
      </c>
      <c r="C39" s="17" t="s">
        <v>112</v>
      </c>
      <c r="D39" s="17" t="s">
        <v>100</v>
      </c>
      <c r="E39" s="17" t="s">
        <v>94</v>
      </c>
      <c r="F39" s="17" t="s">
        <v>55</v>
      </c>
      <c r="G39" s="19" t="str">
        <f>IFERROR(VLOOKUP($F39,'POZ &amp; FİYAT'!$A$5:$C$44,3,FALSE),"")</f>
        <v>m²</v>
      </c>
      <c r="H39" s="17">
        <v>2</v>
      </c>
      <c r="I39" s="18">
        <v>1</v>
      </c>
      <c r="J39" s="18">
        <v>4</v>
      </c>
      <c r="K39" s="18">
        <v>32</v>
      </c>
      <c r="L39" s="18">
        <v>2.9</v>
      </c>
      <c r="M39" s="18">
        <v>1</v>
      </c>
      <c r="N39" s="20">
        <f>IF(COUNT(I39:M39)=0,"",PRODUCT(I39:M39))</f>
        <v>371.2</v>
      </c>
    </row>
    <row r="40" spans="1:14" x14ac:dyDescent="0.25">
      <c r="A40" s="15" t="s">
        <v>82</v>
      </c>
      <c r="B40" s="15" t="s">
        <v>111</v>
      </c>
      <c r="C40" s="15" t="s">
        <v>112</v>
      </c>
      <c r="D40" s="15" t="s">
        <v>100</v>
      </c>
      <c r="E40" s="15" t="s">
        <v>95</v>
      </c>
      <c r="F40" s="15" t="s">
        <v>61</v>
      </c>
      <c r="G40" s="19" t="str">
        <f>IFERROR(VLOOKUP($F40,'POZ &amp; FİYAT'!$A$5:$C$44,3,FALSE),"")</f>
        <v>m²</v>
      </c>
      <c r="H40" s="15">
        <v>2</v>
      </c>
      <c r="I40" s="16">
        <v>1</v>
      </c>
      <c r="J40" s="16">
        <v>1</v>
      </c>
      <c r="K40" s="16">
        <v>46</v>
      </c>
      <c r="L40" s="16">
        <v>2.9</v>
      </c>
      <c r="M40" s="16">
        <v>1</v>
      </c>
      <c r="N40" s="20">
        <f>IF(COUNT(I40:M40)=0,"",PRODUCT(I40:M40))</f>
        <v>133.4</v>
      </c>
    </row>
    <row r="41" spans="1:14" x14ac:dyDescent="0.25">
      <c r="A41" s="17" t="s">
        <v>82</v>
      </c>
      <c r="B41" s="17" t="s">
        <v>111</v>
      </c>
      <c r="C41" s="17" t="s">
        <v>112</v>
      </c>
      <c r="D41" s="17" t="s">
        <v>100</v>
      </c>
      <c r="E41" s="17" t="s">
        <v>96</v>
      </c>
      <c r="F41" s="17" t="s">
        <v>55</v>
      </c>
      <c r="G41" s="19" t="str">
        <f>IFERROR(VLOOKUP($F41,'POZ &amp; FİYAT'!$A$5:$C$44,3,FALSE),"")</f>
        <v>m²</v>
      </c>
      <c r="H41" s="17">
        <v>2</v>
      </c>
      <c r="I41" s="18">
        <v>1</v>
      </c>
      <c r="J41" s="18">
        <v>-8</v>
      </c>
      <c r="K41" s="18">
        <v>1.1</v>
      </c>
      <c r="L41" s="18">
        <v>2.1</v>
      </c>
      <c r="M41" s="18">
        <v>1</v>
      </c>
      <c r="N41" s="20">
        <f>IF(COUNT(I41:M41)=0,"",PRODUCT(I41:M41))</f>
        <v>-18.48</v>
      </c>
    </row>
    <row r="42" spans="1:14" x14ac:dyDescent="0.25">
      <c r="A42" s="15" t="s">
        <v>82</v>
      </c>
      <c r="B42" s="15" t="s">
        <v>111</v>
      </c>
      <c r="C42" s="15" t="s">
        <v>112</v>
      </c>
      <c r="D42" s="15" t="s">
        <v>100</v>
      </c>
      <c r="E42" s="15" t="s">
        <v>97</v>
      </c>
      <c r="F42" s="15" t="s">
        <v>63</v>
      </c>
      <c r="G42" s="19" t="str">
        <f>IFERROR(VLOOKUP($F42,'POZ &amp; FİYAT'!$A$5:$C$44,3,FALSE),"")</f>
        <v>mt</v>
      </c>
      <c r="H42" s="15">
        <v>2</v>
      </c>
      <c r="I42" s="16"/>
      <c r="J42" s="16"/>
      <c r="K42" s="16"/>
      <c r="L42" s="16"/>
      <c r="M42" s="16"/>
      <c r="N42" s="21">
        <v>28</v>
      </c>
    </row>
    <row r="43" spans="1:14" x14ac:dyDescent="0.25">
      <c r="A43" s="17"/>
      <c r="B43" s="17"/>
      <c r="C43" s="17"/>
      <c r="D43" s="17"/>
      <c r="E43" s="17"/>
      <c r="F43" s="17"/>
      <c r="G43" s="19" t="str">
        <f>IFERROR(VLOOKUP($F43,'POZ &amp; FİYAT'!$A$5:$C$44,3,FALSE),"")</f>
        <v/>
      </c>
      <c r="H43" s="17"/>
      <c r="I43" s="18"/>
      <c r="J43" s="18"/>
      <c r="K43" s="18"/>
      <c r="L43" s="18"/>
      <c r="M43" s="18"/>
      <c r="N43" s="20" t="str">
        <f>IF(COUNT(I43:M43)=0,"",PRODUCT(I43:M43))</f>
        <v/>
      </c>
    </row>
    <row r="44" spans="1:14" x14ac:dyDescent="0.25">
      <c r="A44" s="15"/>
      <c r="B44" s="15"/>
      <c r="C44" s="15"/>
      <c r="D44" s="15"/>
      <c r="E44" s="15"/>
      <c r="F44" s="15"/>
      <c r="G44" s="19" t="str">
        <f>IFERROR(VLOOKUP($F44,'POZ &amp; FİYAT'!$A$5:$C$44,3,FALSE),"")</f>
        <v/>
      </c>
      <c r="H44" s="15"/>
      <c r="I44" s="16"/>
      <c r="J44" s="16"/>
      <c r="K44" s="16"/>
      <c r="L44" s="16"/>
      <c r="M44" s="16"/>
      <c r="N44" s="20" t="str">
        <f>IF(COUNT(I44:M44)=0,"",PRODUCT(I44:M44))</f>
        <v/>
      </c>
    </row>
    <row r="45" spans="1:14" x14ac:dyDescent="0.25">
      <c r="A45" s="17"/>
      <c r="B45" s="17"/>
      <c r="C45" s="17"/>
      <c r="D45" s="17"/>
      <c r="E45" s="17"/>
      <c r="F45" s="17"/>
      <c r="G45" s="19" t="str">
        <f>IFERROR(VLOOKUP($F45,'POZ &amp; FİYAT'!$A$5:$C$44,3,FALSE),"")</f>
        <v/>
      </c>
      <c r="H45" s="17"/>
      <c r="I45" s="18"/>
      <c r="J45" s="18"/>
      <c r="K45" s="18"/>
      <c r="L45" s="18"/>
      <c r="M45" s="18"/>
      <c r="N45" s="20" t="str">
        <f>IF(COUNT(I45:M45)=0,"",PRODUCT(I45:M45))</f>
        <v/>
      </c>
    </row>
    <row r="46" spans="1:14" x14ac:dyDescent="0.25">
      <c r="A46" s="15"/>
      <c r="B46" s="15"/>
      <c r="C46" s="15"/>
      <c r="D46" s="15"/>
      <c r="E46" s="15"/>
      <c r="F46" s="15"/>
      <c r="G46" s="19" t="str">
        <f>IFERROR(VLOOKUP($F46,'POZ &amp; FİYAT'!$A$5:$C$44,3,FALSE),"")</f>
        <v/>
      </c>
      <c r="H46" s="15"/>
      <c r="I46" s="16"/>
      <c r="J46" s="16"/>
      <c r="K46" s="16"/>
      <c r="L46" s="16"/>
      <c r="M46" s="16"/>
      <c r="N46" s="20" t="str">
        <f>IF(COUNT(I46:M46)=0,"",PRODUCT(I46:M46))</f>
        <v/>
      </c>
    </row>
    <row r="47" spans="1:14" x14ac:dyDescent="0.25">
      <c r="A47" s="17"/>
      <c r="B47" s="17"/>
      <c r="C47" s="17"/>
      <c r="D47" s="17"/>
      <c r="E47" s="17"/>
      <c r="F47" s="17"/>
      <c r="G47" s="19" t="str">
        <f>IFERROR(VLOOKUP($F47,'POZ &amp; FİYAT'!$A$5:$C$44,3,FALSE),"")</f>
        <v/>
      </c>
      <c r="H47" s="17"/>
      <c r="I47" s="18"/>
      <c r="J47" s="18"/>
      <c r="K47" s="18"/>
      <c r="L47" s="18"/>
      <c r="M47" s="18"/>
      <c r="N47" s="20" t="str">
        <f>IF(COUNT(I47:M47)=0,"",PRODUCT(I47:M47))</f>
        <v/>
      </c>
    </row>
    <row r="48" spans="1:14" x14ac:dyDescent="0.25">
      <c r="A48" s="15"/>
      <c r="B48" s="15"/>
      <c r="C48" s="15"/>
      <c r="D48" s="15"/>
      <c r="E48" s="15"/>
      <c r="F48" s="15"/>
      <c r="G48" s="19" t="str">
        <f>IFERROR(VLOOKUP($F48,'POZ &amp; FİYAT'!$A$5:$C$44,3,FALSE),"")</f>
        <v/>
      </c>
      <c r="H48" s="15"/>
      <c r="I48" s="16"/>
      <c r="J48" s="16"/>
      <c r="K48" s="16"/>
      <c r="L48" s="16"/>
      <c r="M48" s="16"/>
      <c r="N48" s="20" t="str">
        <f>IF(COUNT(I48:M48)=0,"",PRODUCT(I48:M48))</f>
        <v/>
      </c>
    </row>
    <row r="49" spans="1:14" x14ac:dyDescent="0.25">
      <c r="A49" s="17"/>
      <c r="B49" s="17"/>
      <c r="C49" s="17"/>
      <c r="D49" s="17"/>
      <c r="E49" s="17"/>
      <c r="F49" s="17"/>
      <c r="G49" s="19" t="str">
        <f>IFERROR(VLOOKUP($F49,'POZ &amp; FİYAT'!$A$5:$C$44,3,FALSE),"")</f>
        <v/>
      </c>
      <c r="H49" s="17"/>
      <c r="I49" s="18"/>
      <c r="J49" s="18"/>
      <c r="K49" s="18"/>
      <c r="L49" s="18"/>
      <c r="M49" s="18"/>
      <c r="N49" s="20" t="str">
        <f>IF(COUNT(I49:M49)=0,"",PRODUCT(I49:M49))</f>
        <v/>
      </c>
    </row>
    <row r="50" spans="1:14" x14ac:dyDescent="0.25">
      <c r="A50" s="15"/>
      <c r="B50" s="15"/>
      <c r="C50" s="15"/>
      <c r="D50" s="15"/>
      <c r="E50" s="15"/>
      <c r="F50" s="15"/>
      <c r="G50" s="19" t="str">
        <f>IFERROR(VLOOKUP($F50,'POZ &amp; FİYAT'!$A$5:$C$44,3,FALSE),"")</f>
        <v/>
      </c>
      <c r="H50" s="15"/>
      <c r="I50" s="16"/>
      <c r="J50" s="16"/>
      <c r="K50" s="16"/>
      <c r="L50" s="16"/>
      <c r="M50" s="16"/>
      <c r="N50" s="20" t="str">
        <f>IF(COUNT(I50:M50)=0,"",PRODUCT(I50:M50))</f>
        <v/>
      </c>
    </row>
    <row r="51" spans="1:14" x14ac:dyDescent="0.25">
      <c r="A51" s="17"/>
      <c r="B51" s="17"/>
      <c r="C51" s="17"/>
      <c r="D51" s="17"/>
      <c r="E51" s="17"/>
      <c r="F51" s="17"/>
      <c r="G51" s="19" t="str">
        <f>IFERROR(VLOOKUP($F51,'POZ &amp; FİYAT'!$A$5:$C$44,3,FALSE),"")</f>
        <v/>
      </c>
      <c r="H51" s="17"/>
      <c r="I51" s="18"/>
      <c r="J51" s="18"/>
      <c r="K51" s="18"/>
      <c r="L51" s="18"/>
      <c r="M51" s="18"/>
      <c r="N51" s="20" t="str">
        <f>IF(COUNT(I51:M51)=0,"",PRODUCT(I51:M51))</f>
        <v/>
      </c>
    </row>
    <row r="52" spans="1:14" x14ac:dyDescent="0.25">
      <c r="A52" s="15"/>
      <c r="B52" s="15"/>
      <c r="C52" s="15"/>
      <c r="D52" s="15"/>
      <c r="E52" s="15"/>
      <c r="F52" s="15"/>
      <c r="G52" s="19" t="str">
        <f>IFERROR(VLOOKUP($F52,'POZ &amp; FİYAT'!$A$5:$C$44,3,FALSE),"")</f>
        <v/>
      </c>
      <c r="H52" s="15"/>
      <c r="I52" s="16"/>
      <c r="J52" s="16"/>
      <c r="K52" s="16"/>
      <c r="L52" s="16"/>
      <c r="M52" s="16"/>
      <c r="N52" s="20" t="str">
        <f>IF(COUNT(I52:M52)=0,"",PRODUCT(I52:M52))</f>
        <v/>
      </c>
    </row>
    <row r="53" spans="1:14" x14ac:dyDescent="0.25">
      <c r="A53" s="17"/>
      <c r="B53" s="17"/>
      <c r="C53" s="17"/>
      <c r="D53" s="17"/>
      <c r="E53" s="17"/>
      <c r="F53" s="17"/>
      <c r="G53" s="19" t="str">
        <f>IFERROR(VLOOKUP($F53,'POZ &amp; FİYAT'!$A$5:$C$44,3,FALSE),"")</f>
        <v/>
      </c>
      <c r="H53" s="17"/>
      <c r="I53" s="18"/>
      <c r="J53" s="18"/>
      <c r="K53" s="18"/>
      <c r="L53" s="18"/>
      <c r="M53" s="18"/>
      <c r="N53" s="20" t="str">
        <f>IF(COUNT(I53:M53)=0,"",PRODUCT(I53:M53))</f>
        <v/>
      </c>
    </row>
    <row r="54" spans="1:14" x14ac:dyDescent="0.25">
      <c r="A54" s="15"/>
      <c r="B54" s="15"/>
      <c r="C54" s="15"/>
      <c r="D54" s="15"/>
      <c r="E54" s="15"/>
      <c r="F54" s="15"/>
      <c r="G54" s="19" t="str">
        <f>IFERROR(VLOOKUP($F54,'POZ &amp; FİYAT'!$A$5:$C$44,3,FALSE),"")</f>
        <v/>
      </c>
      <c r="H54" s="15"/>
      <c r="I54" s="16"/>
      <c r="J54" s="16"/>
      <c r="K54" s="16"/>
      <c r="L54" s="16"/>
      <c r="M54" s="16"/>
      <c r="N54" s="20" t="str">
        <f>IF(COUNT(I54:M54)=0,"",PRODUCT(I54:M54))</f>
        <v/>
      </c>
    </row>
    <row r="55" spans="1:14" x14ac:dyDescent="0.25">
      <c r="A55" s="17"/>
      <c r="B55" s="17"/>
      <c r="C55" s="17"/>
      <c r="D55" s="17"/>
      <c r="E55" s="17"/>
      <c r="F55" s="17"/>
      <c r="G55" s="19" t="str">
        <f>IFERROR(VLOOKUP($F55,'POZ &amp; FİYAT'!$A$5:$C$44,3,FALSE),"")</f>
        <v/>
      </c>
      <c r="H55" s="17"/>
      <c r="I55" s="18"/>
      <c r="J55" s="18"/>
      <c r="K55" s="18"/>
      <c r="L55" s="18"/>
      <c r="M55" s="18"/>
      <c r="N55" s="20" t="str">
        <f>IF(COUNT(I55:M55)=0,"",PRODUCT(I55:M55))</f>
        <v/>
      </c>
    </row>
    <row r="56" spans="1:14" x14ac:dyDescent="0.25">
      <c r="A56" s="15"/>
      <c r="B56" s="15"/>
      <c r="C56" s="15"/>
      <c r="D56" s="15"/>
      <c r="E56" s="15"/>
      <c r="F56" s="15"/>
      <c r="G56" s="19" t="str">
        <f>IFERROR(VLOOKUP($F56,'POZ &amp; FİYAT'!$A$5:$C$44,3,FALSE),"")</f>
        <v/>
      </c>
      <c r="H56" s="15"/>
      <c r="I56" s="16"/>
      <c r="J56" s="16"/>
      <c r="K56" s="16"/>
      <c r="L56" s="16"/>
      <c r="M56" s="16"/>
      <c r="N56" s="20" t="str">
        <f>IF(COUNT(I56:M56)=0,"",PRODUCT(I56:M56))</f>
        <v/>
      </c>
    </row>
    <row r="57" spans="1:14" x14ac:dyDescent="0.25">
      <c r="A57" s="17"/>
      <c r="B57" s="17"/>
      <c r="C57" s="17"/>
      <c r="D57" s="17"/>
      <c r="E57" s="17"/>
      <c r="F57" s="17"/>
      <c r="G57" s="19" t="str">
        <f>IFERROR(VLOOKUP($F57,'POZ &amp; FİYAT'!$A$5:$C$44,3,FALSE),"")</f>
        <v/>
      </c>
      <c r="H57" s="17"/>
      <c r="I57" s="18"/>
      <c r="J57" s="18"/>
      <c r="K57" s="18"/>
      <c r="L57" s="18"/>
      <c r="M57" s="18"/>
      <c r="N57" s="20" t="str">
        <f>IF(COUNT(I57:M57)=0,"",PRODUCT(I57:M57))</f>
        <v/>
      </c>
    </row>
    <row r="58" spans="1:14" x14ac:dyDescent="0.25">
      <c r="A58" s="15"/>
      <c r="B58" s="15"/>
      <c r="C58" s="15"/>
      <c r="D58" s="15"/>
      <c r="E58" s="15"/>
      <c r="F58" s="15"/>
      <c r="G58" s="19" t="str">
        <f>IFERROR(VLOOKUP($F58,'POZ &amp; FİYAT'!$A$5:$C$44,3,FALSE),"")</f>
        <v/>
      </c>
      <c r="H58" s="15"/>
      <c r="I58" s="16"/>
      <c r="J58" s="16"/>
      <c r="K58" s="16"/>
      <c r="L58" s="16"/>
      <c r="M58" s="16"/>
      <c r="N58" s="20" t="str">
        <f>IF(COUNT(I58:M58)=0,"",PRODUCT(I58:M58))</f>
        <v/>
      </c>
    </row>
    <row r="59" spans="1:14" x14ac:dyDescent="0.25">
      <c r="A59" s="17"/>
      <c r="B59" s="17"/>
      <c r="C59" s="17"/>
      <c r="D59" s="17"/>
      <c r="E59" s="17"/>
      <c r="F59" s="17"/>
      <c r="G59" s="19" t="str">
        <f>IFERROR(VLOOKUP($F59,'POZ &amp; FİYAT'!$A$5:$C$44,3,FALSE),"")</f>
        <v/>
      </c>
      <c r="H59" s="17"/>
      <c r="I59" s="18"/>
      <c r="J59" s="18"/>
      <c r="K59" s="18"/>
      <c r="L59" s="18"/>
      <c r="M59" s="18"/>
      <c r="N59" s="20" t="str">
        <f>IF(COUNT(I59:M59)=0,"",PRODUCT(I59:M59))</f>
        <v/>
      </c>
    </row>
    <row r="60" spans="1:14" x14ac:dyDescent="0.25">
      <c r="A60" s="15"/>
      <c r="B60" s="15"/>
      <c r="C60" s="15"/>
      <c r="D60" s="15"/>
      <c r="E60" s="15"/>
      <c r="F60" s="15"/>
      <c r="G60" s="19" t="str">
        <f>IFERROR(VLOOKUP($F60,'POZ &amp; FİYAT'!$A$5:$C$44,3,FALSE),"")</f>
        <v/>
      </c>
      <c r="H60" s="15"/>
      <c r="I60" s="16"/>
      <c r="J60" s="16"/>
      <c r="K60" s="16"/>
      <c r="L60" s="16"/>
      <c r="M60" s="16"/>
      <c r="N60" s="20" t="str">
        <f>IF(COUNT(I60:M60)=0,"",PRODUCT(I60:M60))</f>
        <v/>
      </c>
    </row>
    <row r="61" spans="1:14" x14ac:dyDescent="0.25">
      <c r="A61" s="17"/>
      <c r="B61" s="17"/>
      <c r="C61" s="17"/>
      <c r="D61" s="17"/>
      <c r="E61" s="17"/>
      <c r="F61" s="17"/>
      <c r="G61" s="19" t="str">
        <f>IFERROR(VLOOKUP($F61,'POZ &amp; FİYAT'!$A$5:$C$44,3,FALSE),"")</f>
        <v/>
      </c>
      <c r="H61" s="17"/>
      <c r="I61" s="18"/>
      <c r="J61" s="18"/>
      <c r="K61" s="18"/>
      <c r="L61" s="18"/>
      <c r="M61" s="18"/>
      <c r="N61" s="20" t="str">
        <f>IF(COUNT(I61:M61)=0,"",PRODUCT(I61:M61))</f>
        <v/>
      </c>
    </row>
    <row r="62" spans="1:14" x14ac:dyDescent="0.25">
      <c r="A62" s="15"/>
      <c r="B62" s="15"/>
      <c r="C62" s="15"/>
      <c r="D62" s="15"/>
      <c r="E62" s="15"/>
      <c r="F62" s="15"/>
      <c r="G62" s="19" t="str">
        <f>IFERROR(VLOOKUP($F62,'POZ &amp; FİYAT'!$A$5:$C$44,3,FALSE),"")</f>
        <v/>
      </c>
      <c r="H62" s="15"/>
      <c r="I62" s="16"/>
      <c r="J62" s="16"/>
      <c r="K62" s="16"/>
      <c r="L62" s="16"/>
      <c r="M62" s="16"/>
      <c r="N62" s="20" t="str">
        <f>IF(COUNT(I62:M62)=0,"",PRODUCT(I62:M62))</f>
        <v/>
      </c>
    </row>
    <row r="63" spans="1:14" x14ac:dyDescent="0.25">
      <c r="A63" s="17"/>
      <c r="B63" s="17"/>
      <c r="C63" s="17"/>
      <c r="D63" s="17"/>
      <c r="E63" s="17"/>
      <c r="F63" s="17"/>
      <c r="G63" s="19" t="str">
        <f>IFERROR(VLOOKUP($F63,'POZ &amp; FİYAT'!$A$5:$C$44,3,FALSE),"")</f>
        <v/>
      </c>
      <c r="H63" s="17"/>
      <c r="I63" s="18"/>
      <c r="J63" s="18"/>
      <c r="K63" s="18"/>
      <c r="L63" s="18"/>
      <c r="M63" s="18"/>
      <c r="N63" s="20" t="str">
        <f>IF(COUNT(I63:M63)=0,"",PRODUCT(I63:M63))</f>
        <v/>
      </c>
    </row>
    <row r="64" spans="1:14" x14ac:dyDescent="0.25">
      <c r="A64" s="15"/>
      <c r="B64" s="15"/>
      <c r="C64" s="15"/>
      <c r="D64" s="15"/>
      <c r="E64" s="15"/>
      <c r="F64" s="15"/>
      <c r="G64" s="19" t="str">
        <f>IFERROR(VLOOKUP($F64,'POZ &amp; FİYAT'!$A$5:$C$44,3,FALSE),"")</f>
        <v/>
      </c>
      <c r="H64" s="15"/>
      <c r="I64" s="16"/>
      <c r="J64" s="16"/>
      <c r="K64" s="16"/>
      <c r="L64" s="16"/>
      <c r="M64" s="16"/>
      <c r="N64" s="20" t="str">
        <f>IF(COUNT(I64:M64)=0,"",PRODUCT(I64:M64))</f>
        <v/>
      </c>
    </row>
    <row r="65" spans="1:14" x14ac:dyDescent="0.25">
      <c r="A65" s="17"/>
      <c r="B65" s="17"/>
      <c r="C65" s="17"/>
      <c r="D65" s="17"/>
      <c r="E65" s="17"/>
      <c r="F65" s="17"/>
      <c r="G65" s="19" t="str">
        <f>IFERROR(VLOOKUP($F65,'POZ &amp; FİYAT'!$A$5:$C$44,3,FALSE),"")</f>
        <v/>
      </c>
      <c r="H65" s="17"/>
      <c r="I65" s="18"/>
      <c r="J65" s="18"/>
      <c r="K65" s="18"/>
      <c r="L65" s="18"/>
      <c r="M65" s="18"/>
      <c r="N65" s="20" t="str">
        <f>IF(COUNT(I65:M65)=0,"",PRODUCT(I65:M65))</f>
        <v/>
      </c>
    </row>
    <row r="66" spans="1:14" x14ac:dyDescent="0.25">
      <c r="A66" s="15"/>
      <c r="B66" s="15"/>
      <c r="C66" s="15"/>
      <c r="D66" s="15"/>
      <c r="E66" s="15"/>
      <c r="F66" s="15"/>
      <c r="G66" s="19" t="str">
        <f>IFERROR(VLOOKUP($F66,'POZ &amp; FİYAT'!$A$5:$C$44,3,FALSE),"")</f>
        <v/>
      </c>
      <c r="H66" s="15"/>
      <c r="I66" s="16"/>
      <c r="J66" s="16"/>
      <c r="K66" s="16"/>
      <c r="L66" s="16"/>
      <c r="M66" s="16"/>
      <c r="N66" s="20" t="str">
        <f>IF(COUNT(I66:M66)=0,"",PRODUCT(I66:M66))</f>
        <v/>
      </c>
    </row>
    <row r="67" spans="1:14" x14ac:dyDescent="0.25">
      <c r="A67" s="17"/>
      <c r="B67" s="17"/>
      <c r="C67" s="17"/>
      <c r="D67" s="17"/>
      <c r="E67" s="17"/>
      <c r="F67" s="17"/>
      <c r="G67" s="19" t="str">
        <f>IFERROR(VLOOKUP($F67,'POZ &amp; FİYAT'!$A$5:$C$44,3,FALSE),"")</f>
        <v/>
      </c>
      <c r="H67" s="17"/>
      <c r="I67" s="18"/>
      <c r="J67" s="18"/>
      <c r="K67" s="18"/>
      <c r="L67" s="18"/>
      <c r="M67" s="18"/>
      <c r="N67" s="20" t="str">
        <f>IF(COUNT(I67:M67)=0,"",PRODUCT(I67:M67))</f>
        <v/>
      </c>
    </row>
    <row r="68" spans="1:14" x14ac:dyDescent="0.25">
      <c r="A68" s="15"/>
      <c r="B68" s="15"/>
      <c r="C68" s="15"/>
      <c r="D68" s="15"/>
      <c r="E68" s="15"/>
      <c r="F68" s="15"/>
      <c r="G68" s="19" t="str">
        <f>IFERROR(VLOOKUP($F68,'POZ &amp; FİYAT'!$A$5:$C$44,3,FALSE),"")</f>
        <v/>
      </c>
      <c r="H68" s="15"/>
      <c r="I68" s="16"/>
      <c r="J68" s="16"/>
      <c r="K68" s="16"/>
      <c r="L68" s="16"/>
      <c r="M68" s="16"/>
      <c r="N68" s="20" t="str">
        <f>IF(COUNT(I68:M68)=0,"",PRODUCT(I68:M68))</f>
        <v/>
      </c>
    </row>
    <row r="69" spans="1:14" x14ac:dyDescent="0.25">
      <c r="A69" s="17"/>
      <c r="B69" s="17"/>
      <c r="C69" s="17"/>
      <c r="D69" s="17"/>
      <c r="E69" s="17"/>
      <c r="F69" s="17"/>
      <c r="G69" s="19" t="str">
        <f>IFERROR(VLOOKUP($F69,'POZ &amp; FİYAT'!$A$5:$C$44,3,FALSE),"")</f>
        <v/>
      </c>
      <c r="H69" s="17"/>
      <c r="I69" s="18"/>
      <c r="J69" s="18"/>
      <c r="K69" s="18"/>
      <c r="L69" s="18"/>
      <c r="M69" s="18"/>
      <c r="N69" s="20" t="str">
        <f>IF(COUNT(I69:M69)=0,"",PRODUCT(I69:M69))</f>
        <v/>
      </c>
    </row>
    <row r="70" spans="1:14" x14ac:dyDescent="0.25">
      <c r="A70" s="15"/>
      <c r="B70" s="15"/>
      <c r="C70" s="15"/>
      <c r="D70" s="15"/>
      <c r="E70" s="15"/>
      <c r="F70" s="15"/>
      <c r="G70" s="19" t="str">
        <f>IFERROR(VLOOKUP($F70,'POZ &amp; FİYAT'!$A$5:$C$44,3,FALSE),"")</f>
        <v/>
      </c>
      <c r="H70" s="15"/>
      <c r="I70" s="16"/>
      <c r="J70" s="16"/>
      <c r="K70" s="16"/>
      <c r="L70" s="16"/>
      <c r="M70" s="16"/>
      <c r="N70" s="20" t="str">
        <f>IF(COUNT(I70:M70)=0,"",PRODUCT(I70:M70))</f>
        <v/>
      </c>
    </row>
    <row r="71" spans="1:14" x14ac:dyDescent="0.25">
      <c r="A71" s="17"/>
      <c r="B71" s="17"/>
      <c r="C71" s="17"/>
      <c r="D71" s="17"/>
      <c r="E71" s="17"/>
      <c r="F71" s="17"/>
      <c r="G71" s="19" t="str">
        <f>IFERROR(VLOOKUP($F71,'POZ &amp; FİYAT'!$A$5:$C$44,3,FALSE),"")</f>
        <v/>
      </c>
      <c r="H71" s="17"/>
      <c r="I71" s="18"/>
      <c r="J71" s="18"/>
      <c r="K71" s="18"/>
      <c r="L71" s="18"/>
      <c r="M71" s="18"/>
      <c r="N71" s="20" t="str">
        <f>IF(COUNT(I71:M71)=0,"",PRODUCT(I71:M71))</f>
        <v/>
      </c>
    </row>
    <row r="72" spans="1:14" x14ac:dyDescent="0.25">
      <c r="A72" s="15"/>
      <c r="B72" s="15"/>
      <c r="C72" s="15"/>
      <c r="D72" s="15"/>
      <c r="E72" s="15"/>
      <c r="F72" s="15"/>
      <c r="G72" s="19" t="str">
        <f>IFERROR(VLOOKUP($F72,'POZ &amp; FİYAT'!$A$5:$C$44,3,FALSE),"")</f>
        <v/>
      </c>
      <c r="H72" s="15"/>
      <c r="I72" s="16"/>
      <c r="J72" s="16"/>
      <c r="K72" s="16"/>
      <c r="L72" s="16"/>
      <c r="M72" s="16"/>
      <c r="N72" s="20" t="str">
        <f>IF(COUNT(I72:M72)=0,"",PRODUCT(I72:M72))</f>
        <v/>
      </c>
    </row>
    <row r="73" spans="1:14" x14ac:dyDescent="0.25">
      <c r="A73" s="17"/>
      <c r="B73" s="17"/>
      <c r="C73" s="17"/>
      <c r="D73" s="17"/>
      <c r="E73" s="17"/>
      <c r="F73" s="17"/>
      <c r="G73" s="19" t="str">
        <f>IFERROR(VLOOKUP($F73,'POZ &amp; FİYAT'!$A$5:$C$44,3,FALSE),"")</f>
        <v/>
      </c>
      <c r="H73" s="17"/>
      <c r="I73" s="18"/>
      <c r="J73" s="18"/>
      <c r="K73" s="18"/>
      <c r="L73" s="18"/>
      <c r="M73" s="18"/>
      <c r="N73" s="20" t="str">
        <f>IF(COUNT(I73:M73)=0,"",PRODUCT(I73:M73))</f>
        <v/>
      </c>
    </row>
    <row r="74" spans="1:14" x14ac:dyDescent="0.25">
      <c r="A74" s="15"/>
      <c r="B74" s="15"/>
      <c r="C74" s="15"/>
      <c r="D74" s="15"/>
      <c r="E74" s="15"/>
      <c r="F74" s="15"/>
      <c r="G74" s="19" t="str">
        <f>IFERROR(VLOOKUP($F74,'POZ &amp; FİYAT'!$A$5:$C$44,3,FALSE),"")</f>
        <v/>
      </c>
      <c r="H74" s="15"/>
      <c r="I74" s="16"/>
      <c r="J74" s="16"/>
      <c r="K74" s="16"/>
      <c r="L74" s="16"/>
      <c r="M74" s="16"/>
      <c r="N74" s="20" t="str">
        <f>IF(COUNT(I74:M74)=0,"",PRODUCT(I74:M74))</f>
        <v/>
      </c>
    </row>
    <row r="75" spans="1:14" x14ac:dyDescent="0.25">
      <c r="A75" s="17"/>
      <c r="B75" s="17"/>
      <c r="C75" s="17"/>
      <c r="D75" s="17"/>
      <c r="E75" s="17"/>
      <c r="F75" s="17"/>
      <c r="G75" s="19" t="str">
        <f>IFERROR(VLOOKUP($F75,'POZ &amp; FİYAT'!$A$5:$C$44,3,FALSE),"")</f>
        <v/>
      </c>
      <c r="H75" s="17"/>
      <c r="I75" s="18"/>
      <c r="J75" s="18"/>
      <c r="K75" s="18"/>
      <c r="L75" s="18"/>
      <c r="M75" s="18"/>
      <c r="N75" s="20" t="str">
        <f>IF(COUNT(I75:M75)=0,"",PRODUCT(I75:M75))</f>
        <v/>
      </c>
    </row>
    <row r="76" spans="1:14" x14ac:dyDescent="0.25">
      <c r="A76" s="15"/>
      <c r="B76" s="15"/>
      <c r="C76" s="15"/>
      <c r="D76" s="15"/>
      <c r="E76" s="15"/>
      <c r="F76" s="15"/>
      <c r="G76" s="19" t="str">
        <f>IFERROR(VLOOKUP($F76,'POZ &amp; FİYAT'!$A$5:$C$44,3,FALSE),"")</f>
        <v/>
      </c>
      <c r="H76" s="15"/>
      <c r="I76" s="16"/>
      <c r="J76" s="16"/>
      <c r="K76" s="16"/>
      <c r="L76" s="16"/>
      <c r="M76" s="16"/>
      <c r="N76" s="20" t="str">
        <f>IF(COUNT(I76:M76)=0,"",PRODUCT(I76:M76))</f>
        <v/>
      </c>
    </row>
    <row r="77" spans="1:14" x14ac:dyDescent="0.25">
      <c r="A77" s="17"/>
      <c r="B77" s="17"/>
      <c r="C77" s="17"/>
      <c r="D77" s="17"/>
      <c r="E77" s="17"/>
      <c r="F77" s="17"/>
      <c r="G77" s="19" t="str">
        <f>IFERROR(VLOOKUP($F77,'POZ &amp; FİYAT'!$A$5:$C$44,3,FALSE),"")</f>
        <v/>
      </c>
      <c r="H77" s="17"/>
      <c r="I77" s="18"/>
      <c r="J77" s="18"/>
      <c r="K77" s="18"/>
      <c r="L77" s="18"/>
      <c r="M77" s="18"/>
      <c r="N77" s="20" t="str">
        <f>IF(COUNT(I77:M77)=0,"",PRODUCT(I77:M77))</f>
        <v/>
      </c>
    </row>
    <row r="78" spans="1:14" x14ac:dyDescent="0.25">
      <c r="A78" s="15"/>
      <c r="B78" s="15"/>
      <c r="C78" s="15"/>
      <c r="D78" s="15"/>
      <c r="E78" s="15"/>
      <c r="F78" s="15"/>
      <c r="G78" s="19" t="str">
        <f>IFERROR(VLOOKUP($F78,'POZ &amp; FİYAT'!$A$5:$C$44,3,FALSE),"")</f>
        <v/>
      </c>
      <c r="H78" s="15"/>
      <c r="I78" s="16"/>
      <c r="J78" s="16"/>
      <c r="K78" s="16"/>
      <c r="L78" s="16"/>
      <c r="M78" s="16"/>
      <c r="N78" s="20" t="str">
        <f>IF(COUNT(I78:M78)=0,"",PRODUCT(I78:M78))</f>
        <v/>
      </c>
    </row>
    <row r="79" spans="1:14" x14ac:dyDescent="0.25">
      <c r="A79" s="17"/>
      <c r="B79" s="17"/>
      <c r="C79" s="17"/>
      <c r="D79" s="17"/>
      <c r="E79" s="17"/>
      <c r="F79" s="17"/>
      <c r="G79" s="19" t="str">
        <f>IFERROR(VLOOKUP($F79,'POZ &amp; FİYAT'!$A$5:$C$44,3,FALSE),"")</f>
        <v/>
      </c>
      <c r="H79" s="17"/>
      <c r="I79" s="18"/>
      <c r="J79" s="18"/>
      <c r="K79" s="18"/>
      <c r="L79" s="18"/>
      <c r="M79" s="18"/>
      <c r="N79" s="20" t="str">
        <f>IF(COUNT(I79:M79)=0,"",PRODUCT(I79:M79))</f>
        <v/>
      </c>
    </row>
    <row r="80" spans="1:14" x14ac:dyDescent="0.25">
      <c r="A80" s="15"/>
      <c r="B80" s="15"/>
      <c r="C80" s="15"/>
      <c r="D80" s="15"/>
      <c r="E80" s="15"/>
      <c r="F80" s="15"/>
      <c r="G80" s="19" t="str">
        <f>IFERROR(VLOOKUP($F80,'POZ &amp; FİYAT'!$A$5:$C$44,3,FALSE),"")</f>
        <v/>
      </c>
      <c r="H80" s="15"/>
      <c r="I80" s="16"/>
      <c r="J80" s="16"/>
      <c r="K80" s="16"/>
      <c r="L80" s="16"/>
      <c r="M80" s="16"/>
      <c r="N80" s="20" t="str">
        <f>IF(COUNT(I80:M80)=0,"",PRODUCT(I80:M80))</f>
        <v/>
      </c>
    </row>
    <row r="81" spans="1:14" x14ac:dyDescent="0.25">
      <c r="A81" s="17"/>
      <c r="B81" s="17"/>
      <c r="C81" s="17"/>
      <c r="D81" s="17"/>
      <c r="E81" s="17"/>
      <c r="F81" s="17"/>
      <c r="G81" s="19" t="str">
        <f>IFERROR(VLOOKUP($F81,'POZ &amp; FİYAT'!$A$5:$C$44,3,FALSE),"")</f>
        <v/>
      </c>
      <c r="H81" s="17"/>
      <c r="I81" s="18"/>
      <c r="J81" s="18"/>
      <c r="K81" s="18"/>
      <c r="L81" s="18"/>
      <c r="M81" s="18"/>
      <c r="N81" s="20" t="str">
        <f>IF(COUNT(I81:M81)=0,"",PRODUCT(I81:M81))</f>
        <v/>
      </c>
    </row>
    <row r="82" spans="1:14" x14ac:dyDescent="0.25">
      <c r="A82" s="15"/>
      <c r="B82" s="15"/>
      <c r="C82" s="15"/>
      <c r="D82" s="15"/>
      <c r="E82" s="15"/>
      <c r="F82" s="15"/>
      <c r="G82" s="19" t="str">
        <f>IFERROR(VLOOKUP($F82,'POZ &amp; FİYAT'!$A$5:$C$44,3,FALSE),"")</f>
        <v/>
      </c>
      <c r="H82" s="15"/>
      <c r="I82" s="16"/>
      <c r="J82" s="16"/>
      <c r="K82" s="16"/>
      <c r="L82" s="16"/>
      <c r="M82" s="16"/>
      <c r="N82" s="20" t="str">
        <f>IF(COUNT(I82:M82)=0,"",PRODUCT(I82:M82))</f>
        <v/>
      </c>
    </row>
    <row r="83" spans="1:14" x14ac:dyDescent="0.25">
      <c r="A83" s="17"/>
      <c r="B83" s="17"/>
      <c r="C83" s="17"/>
      <c r="D83" s="17"/>
      <c r="E83" s="17"/>
      <c r="F83" s="17"/>
      <c r="G83" s="19" t="str">
        <f>IFERROR(VLOOKUP($F83,'POZ &amp; FİYAT'!$A$5:$C$44,3,FALSE),"")</f>
        <v/>
      </c>
      <c r="H83" s="17"/>
      <c r="I83" s="18"/>
      <c r="J83" s="18"/>
      <c r="K83" s="18"/>
      <c r="L83" s="18"/>
      <c r="M83" s="18"/>
      <c r="N83" s="20" t="str">
        <f>IF(COUNT(I83:M83)=0,"",PRODUCT(I83:M83))</f>
        <v/>
      </c>
    </row>
    <row r="84" spans="1:14" x14ac:dyDescent="0.25">
      <c r="A84" s="15"/>
      <c r="B84" s="15"/>
      <c r="C84" s="15"/>
      <c r="D84" s="15"/>
      <c r="E84" s="15"/>
      <c r="F84" s="15"/>
      <c r="G84" s="19" t="str">
        <f>IFERROR(VLOOKUP($F84,'POZ &amp; FİYAT'!$A$5:$C$44,3,FALSE),"")</f>
        <v/>
      </c>
      <c r="H84" s="15"/>
      <c r="I84" s="16"/>
      <c r="J84" s="16"/>
      <c r="K84" s="16"/>
      <c r="L84" s="16"/>
      <c r="M84" s="16"/>
      <c r="N84" s="20" t="str">
        <f>IF(COUNT(I84:M84)=0,"",PRODUCT(I84:M84))</f>
        <v/>
      </c>
    </row>
    <row r="85" spans="1:14" x14ac:dyDescent="0.25">
      <c r="A85" s="17"/>
      <c r="B85" s="17"/>
      <c r="C85" s="17"/>
      <c r="D85" s="17"/>
      <c r="E85" s="17"/>
      <c r="F85" s="17"/>
      <c r="G85" s="19" t="str">
        <f>IFERROR(VLOOKUP($F85,'POZ &amp; FİYAT'!$A$5:$C$44,3,FALSE),"")</f>
        <v/>
      </c>
      <c r="H85" s="17"/>
      <c r="I85" s="18"/>
      <c r="J85" s="18"/>
      <c r="K85" s="18"/>
      <c r="L85" s="18"/>
      <c r="M85" s="18"/>
      <c r="N85" s="20" t="str">
        <f>IF(COUNT(I85:M85)=0,"",PRODUCT(I85:M85))</f>
        <v/>
      </c>
    </row>
    <row r="86" spans="1:14" x14ac:dyDescent="0.25">
      <c r="A86" s="15"/>
      <c r="B86" s="15"/>
      <c r="C86" s="15"/>
      <c r="D86" s="15"/>
      <c r="E86" s="15"/>
      <c r="F86" s="15"/>
      <c r="G86" s="19" t="str">
        <f>IFERROR(VLOOKUP($F86,'POZ &amp; FİYAT'!$A$5:$C$44,3,FALSE),"")</f>
        <v/>
      </c>
      <c r="H86" s="15"/>
      <c r="I86" s="16"/>
      <c r="J86" s="16"/>
      <c r="K86" s="16"/>
      <c r="L86" s="16"/>
      <c r="M86" s="16"/>
      <c r="N86" s="20" t="str">
        <f>IF(COUNT(I86:M86)=0,"",PRODUCT(I86:M86))</f>
        <v/>
      </c>
    </row>
    <row r="87" spans="1:14" x14ac:dyDescent="0.25">
      <c r="A87" s="17"/>
      <c r="B87" s="17"/>
      <c r="C87" s="17"/>
      <c r="D87" s="17"/>
      <c r="E87" s="17"/>
      <c r="F87" s="17"/>
      <c r="G87" s="19" t="str">
        <f>IFERROR(VLOOKUP($F87,'POZ &amp; FİYAT'!$A$5:$C$44,3,FALSE),"")</f>
        <v/>
      </c>
      <c r="H87" s="17"/>
      <c r="I87" s="18"/>
      <c r="J87" s="18"/>
      <c r="K87" s="18"/>
      <c r="L87" s="18"/>
      <c r="M87" s="18"/>
      <c r="N87" s="20" t="str">
        <f>IF(COUNT(I87:M87)=0,"",PRODUCT(I87:M87))</f>
        <v/>
      </c>
    </row>
    <row r="88" spans="1:14" x14ac:dyDescent="0.25">
      <c r="A88" s="15"/>
      <c r="B88" s="15"/>
      <c r="C88" s="15"/>
      <c r="D88" s="15"/>
      <c r="E88" s="15"/>
      <c r="F88" s="15"/>
      <c r="G88" s="19" t="str">
        <f>IFERROR(VLOOKUP($F88,'POZ &amp; FİYAT'!$A$5:$C$44,3,FALSE),"")</f>
        <v/>
      </c>
      <c r="H88" s="15"/>
      <c r="I88" s="16"/>
      <c r="J88" s="16"/>
      <c r="K88" s="16"/>
      <c r="L88" s="16"/>
      <c r="M88" s="16"/>
      <c r="N88" s="20" t="str">
        <f>IF(COUNT(I88:M88)=0,"",PRODUCT(I88:M88))</f>
        <v/>
      </c>
    </row>
    <row r="89" spans="1:14" x14ac:dyDescent="0.25">
      <c r="A89" s="17"/>
      <c r="B89" s="17"/>
      <c r="C89" s="17"/>
      <c r="D89" s="17"/>
      <c r="E89" s="17"/>
      <c r="F89" s="17"/>
      <c r="G89" s="19" t="str">
        <f>IFERROR(VLOOKUP($F89,'POZ &amp; FİYAT'!$A$5:$C$44,3,FALSE),"")</f>
        <v/>
      </c>
      <c r="H89" s="17"/>
      <c r="I89" s="18"/>
      <c r="J89" s="18"/>
      <c r="K89" s="18"/>
      <c r="L89" s="18"/>
      <c r="M89" s="18"/>
      <c r="N89" s="20" t="str">
        <f>IF(COUNT(I89:M89)=0,"",PRODUCT(I89:M89))</f>
        <v/>
      </c>
    </row>
    <row r="90" spans="1:14" x14ac:dyDescent="0.25">
      <c r="A90" s="15"/>
      <c r="B90" s="15"/>
      <c r="C90" s="15"/>
      <c r="D90" s="15"/>
      <c r="E90" s="15"/>
      <c r="F90" s="15"/>
      <c r="G90" s="19" t="str">
        <f>IFERROR(VLOOKUP($F90,'POZ &amp; FİYAT'!$A$5:$C$44,3,FALSE),"")</f>
        <v/>
      </c>
      <c r="H90" s="15"/>
      <c r="I90" s="16"/>
      <c r="J90" s="16"/>
      <c r="K90" s="16"/>
      <c r="L90" s="16"/>
      <c r="M90" s="16"/>
      <c r="N90" s="20" t="str">
        <f>IF(COUNT(I90:M90)=0,"",PRODUCT(I90:M90))</f>
        <v/>
      </c>
    </row>
    <row r="91" spans="1:14" x14ac:dyDescent="0.25">
      <c r="A91" s="17"/>
      <c r="B91" s="17"/>
      <c r="C91" s="17"/>
      <c r="D91" s="17"/>
      <c r="E91" s="17"/>
      <c r="F91" s="17"/>
      <c r="G91" s="19" t="str">
        <f>IFERROR(VLOOKUP($F91,'POZ &amp; FİYAT'!$A$5:$C$44,3,FALSE),"")</f>
        <v/>
      </c>
      <c r="H91" s="17"/>
      <c r="I91" s="18"/>
      <c r="J91" s="18"/>
      <c r="K91" s="18"/>
      <c r="L91" s="18"/>
      <c r="M91" s="18"/>
      <c r="N91" s="20" t="str">
        <f>IF(COUNT(I91:M91)=0,"",PRODUCT(I91:M91))</f>
        <v/>
      </c>
    </row>
    <row r="92" spans="1:14" x14ac:dyDescent="0.25">
      <c r="A92" s="15"/>
      <c r="B92" s="15"/>
      <c r="C92" s="15"/>
      <c r="D92" s="15"/>
      <c r="E92" s="15"/>
      <c r="F92" s="15"/>
      <c r="G92" s="19" t="str">
        <f>IFERROR(VLOOKUP($F92,'POZ &amp; FİYAT'!$A$5:$C$44,3,FALSE),"")</f>
        <v/>
      </c>
      <c r="H92" s="15"/>
      <c r="I92" s="16"/>
      <c r="J92" s="16"/>
      <c r="K92" s="16"/>
      <c r="L92" s="16"/>
      <c r="M92" s="16"/>
      <c r="N92" s="20" t="str">
        <f>IF(COUNT(I92:M92)=0,"",PRODUCT(I92:M92))</f>
        <v/>
      </c>
    </row>
    <row r="93" spans="1:14" x14ac:dyDescent="0.25">
      <c r="A93" s="17"/>
      <c r="B93" s="17"/>
      <c r="C93" s="17"/>
      <c r="D93" s="17"/>
      <c r="E93" s="17"/>
      <c r="F93" s="17"/>
      <c r="G93" s="19" t="str">
        <f>IFERROR(VLOOKUP($F93,'POZ &amp; FİYAT'!$A$5:$C$44,3,FALSE),"")</f>
        <v/>
      </c>
      <c r="H93" s="17"/>
      <c r="I93" s="18"/>
      <c r="J93" s="18"/>
      <c r="K93" s="18"/>
      <c r="L93" s="18"/>
      <c r="M93" s="18"/>
      <c r="N93" s="20" t="str">
        <f>IF(COUNT(I93:M93)=0,"",PRODUCT(I93:M93))</f>
        <v/>
      </c>
    </row>
    <row r="94" spans="1:14" x14ac:dyDescent="0.25">
      <c r="A94" s="15"/>
      <c r="B94" s="15"/>
      <c r="C94" s="15"/>
      <c r="D94" s="15"/>
      <c r="E94" s="15"/>
      <c r="F94" s="15"/>
      <c r="G94" s="19" t="str">
        <f>IFERROR(VLOOKUP($F94,'POZ &amp; FİYAT'!$A$5:$C$44,3,FALSE),"")</f>
        <v/>
      </c>
      <c r="H94" s="15"/>
      <c r="I94" s="16"/>
      <c r="J94" s="16"/>
      <c r="K94" s="16"/>
      <c r="L94" s="16"/>
      <c r="M94" s="16"/>
      <c r="N94" s="20" t="str">
        <f>IF(COUNT(I94:M94)=0,"",PRODUCT(I94:M94))</f>
        <v/>
      </c>
    </row>
    <row r="95" spans="1:14" x14ac:dyDescent="0.25">
      <c r="A95" s="17"/>
      <c r="B95" s="17"/>
      <c r="C95" s="17"/>
      <c r="D95" s="17"/>
      <c r="E95" s="17"/>
      <c r="F95" s="17"/>
      <c r="G95" s="19" t="str">
        <f>IFERROR(VLOOKUP($F95,'POZ &amp; FİYAT'!$A$5:$C$44,3,FALSE),"")</f>
        <v/>
      </c>
      <c r="H95" s="17"/>
      <c r="I95" s="18"/>
      <c r="J95" s="18"/>
      <c r="K95" s="18"/>
      <c r="L95" s="18"/>
      <c r="M95" s="18"/>
      <c r="N95" s="20" t="str">
        <f>IF(COUNT(I95:M95)=0,"",PRODUCT(I95:M95))</f>
        <v/>
      </c>
    </row>
    <row r="96" spans="1:14" x14ac:dyDescent="0.25">
      <c r="A96" s="15"/>
      <c r="B96" s="15"/>
      <c r="C96" s="15"/>
      <c r="D96" s="15"/>
      <c r="E96" s="15"/>
      <c r="F96" s="15"/>
      <c r="G96" s="19" t="str">
        <f>IFERROR(VLOOKUP($F96,'POZ &amp; FİYAT'!$A$5:$C$44,3,FALSE),"")</f>
        <v/>
      </c>
      <c r="H96" s="15"/>
      <c r="I96" s="16"/>
      <c r="J96" s="16"/>
      <c r="K96" s="16"/>
      <c r="L96" s="16"/>
      <c r="M96" s="16"/>
      <c r="N96" s="20" t="str">
        <f>IF(COUNT(I96:M96)=0,"",PRODUCT(I96:M96))</f>
        <v/>
      </c>
    </row>
    <row r="97" spans="1:14" x14ac:dyDescent="0.25">
      <c r="A97" s="17"/>
      <c r="B97" s="17"/>
      <c r="C97" s="17"/>
      <c r="D97" s="17"/>
      <c r="E97" s="17"/>
      <c r="F97" s="17"/>
      <c r="G97" s="19" t="str">
        <f>IFERROR(VLOOKUP($F97,'POZ &amp; FİYAT'!$A$5:$C$44,3,FALSE),"")</f>
        <v/>
      </c>
      <c r="H97" s="17"/>
      <c r="I97" s="18"/>
      <c r="J97" s="18"/>
      <c r="K97" s="18"/>
      <c r="L97" s="18"/>
      <c r="M97" s="18"/>
      <c r="N97" s="20" t="str">
        <f>IF(COUNT(I97:M97)=0,"",PRODUCT(I97:M97))</f>
        <v/>
      </c>
    </row>
    <row r="98" spans="1:14" x14ac:dyDescent="0.25">
      <c r="A98" s="15"/>
      <c r="B98" s="15"/>
      <c r="C98" s="15"/>
      <c r="D98" s="15"/>
      <c r="E98" s="15"/>
      <c r="F98" s="15"/>
      <c r="G98" s="19" t="str">
        <f>IFERROR(VLOOKUP($F98,'POZ &amp; FİYAT'!$A$5:$C$44,3,FALSE),"")</f>
        <v/>
      </c>
      <c r="H98" s="15"/>
      <c r="I98" s="16"/>
      <c r="J98" s="16"/>
      <c r="K98" s="16"/>
      <c r="L98" s="16"/>
      <c r="M98" s="16"/>
      <c r="N98" s="20" t="str">
        <f>IF(COUNT(I98:M98)=0,"",PRODUCT(I98:M98))</f>
        <v/>
      </c>
    </row>
    <row r="99" spans="1:14" x14ac:dyDescent="0.25">
      <c r="A99" s="17"/>
      <c r="B99" s="17"/>
      <c r="C99" s="17"/>
      <c r="D99" s="17"/>
      <c r="E99" s="17"/>
      <c r="F99" s="17"/>
      <c r="G99" s="19" t="str">
        <f>IFERROR(VLOOKUP($F99,'POZ &amp; FİYAT'!$A$5:$C$44,3,FALSE),"")</f>
        <v/>
      </c>
      <c r="H99" s="17"/>
      <c r="I99" s="18"/>
      <c r="J99" s="18"/>
      <c r="K99" s="18"/>
      <c r="L99" s="18"/>
      <c r="M99" s="18"/>
      <c r="N99" s="20" t="str">
        <f>IF(COUNT(I99:M99)=0,"",PRODUCT(I99:M99))</f>
        <v/>
      </c>
    </row>
    <row r="100" spans="1:14" x14ac:dyDescent="0.25">
      <c r="A100" s="15"/>
      <c r="B100" s="15"/>
      <c r="C100" s="15"/>
      <c r="D100" s="15"/>
      <c r="E100" s="15"/>
      <c r="F100" s="15"/>
      <c r="G100" s="19" t="str">
        <f>IFERROR(VLOOKUP($F100,'POZ &amp; FİYAT'!$A$5:$C$44,3,FALSE),"")</f>
        <v/>
      </c>
      <c r="H100" s="15"/>
      <c r="I100" s="16"/>
      <c r="J100" s="16"/>
      <c r="K100" s="16"/>
      <c r="L100" s="16"/>
      <c r="M100" s="16"/>
      <c r="N100" s="20" t="str">
        <f>IF(COUNT(I100:M100)=0,"",PRODUCT(I100:M100))</f>
        <v/>
      </c>
    </row>
    <row r="101" spans="1:14" x14ac:dyDescent="0.25">
      <c r="A101" s="17"/>
      <c r="B101" s="17"/>
      <c r="C101" s="17"/>
      <c r="D101" s="17"/>
      <c r="E101" s="17"/>
      <c r="F101" s="17"/>
      <c r="G101" s="19" t="str">
        <f>IFERROR(VLOOKUP($F101,'POZ &amp; FİYAT'!$A$5:$C$44,3,FALSE),"")</f>
        <v/>
      </c>
      <c r="H101" s="17"/>
      <c r="I101" s="18"/>
      <c r="J101" s="18"/>
      <c r="K101" s="18"/>
      <c r="L101" s="18"/>
      <c r="M101" s="18"/>
      <c r="N101" s="20" t="str">
        <f>IF(COUNT(I101:M101)=0,"",PRODUCT(I101:M101))</f>
        <v/>
      </c>
    </row>
    <row r="102" spans="1:14" x14ac:dyDescent="0.25">
      <c r="A102" s="15"/>
      <c r="B102" s="15"/>
      <c r="C102" s="15"/>
      <c r="D102" s="15"/>
      <c r="E102" s="15"/>
      <c r="F102" s="15"/>
      <c r="G102" s="19" t="str">
        <f>IFERROR(VLOOKUP($F102,'POZ &amp; FİYAT'!$A$5:$C$44,3,FALSE),"")</f>
        <v/>
      </c>
      <c r="H102" s="15"/>
      <c r="I102" s="16"/>
      <c r="J102" s="16"/>
      <c r="K102" s="16"/>
      <c r="L102" s="16"/>
      <c r="M102" s="16"/>
      <c r="N102" s="20" t="str">
        <f>IF(COUNT(I102:M102)=0,"",PRODUCT(I102:M102))</f>
        <v/>
      </c>
    </row>
    <row r="103" spans="1:14" x14ac:dyDescent="0.25">
      <c r="A103" s="17"/>
      <c r="B103" s="17"/>
      <c r="C103" s="17"/>
      <c r="D103" s="17"/>
      <c r="E103" s="17"/>
      <c r="F103" s="17"/>
      <c r="G103" s="19" t="str">
        <f>IFERROR(VLOOKUP($F103,'POZ &amp; FİYAT'!$A$5:$C$44,3,FALSE),"")</f>
        <v/>
      </c>
      <c r="H103" s="17"/>
      <c r="I103" s="18"/>
      <c r="J103" s="18"/>
      <c r="K103" s="18"/>
      <c r="L103" s="18"/>
      <c r="M103" s="18"/>
      <c r="N103" s="20" t="str">
        <f>IF(COUNT(I103:M103)=0,"",PRODUCT(I103:M103))</f>
        <v/>
      </c>
    </row>
    <row r="104" spans="1:14" x14ac:dyDescent="0.25">
      <c r="A104" s="15"/>
      <c r="B104" s="15"/>
      <c r="C104" s="15"/>
      <c r="D104" s="15"/>
      <c r="E104" s="15"/>
      <c r="F104" s="15"/>
      <c r="G104" s="19" t="str">
        <f>IFERROR(VLOOKUP($F104,'POZ &amp; FİYAT'!$A$5:$C$44,3,FALSE),"")</f>
        <v/>
      </c>
      <c r="H104" s="15"/>
      <c r="I104" s="16"/>
      <c r="J104" s="16"/>
      <c r="K104" s="16"/>
      <c r="L104" s="16"/>
      <c r="M104" s="16"/>
      <c r="N104" s="20" t="str">
        <f>IF(COUNT(I104:M104)=0,"",PRODUCT(I104:M104))</f>
        <v/>
      </c>
    </row>
    <row r="105" spans="1:14" x14ac:dyDescent="0.25">
      <c r="A105" s="17"/>
      <c r="B105" s="17"/>
      <c r="C105" s="17"/>
      <c r="D105" s="17"/>
      <c r="E105" s="17"/>
      <c r="F105" s="17"/>
      <c r="G105" s="19" t="str">
        <f>IFERROR(VLOOKUP($F105,'POZ &amp; FİYAT'!$A$5:$C$44,3,FALSE),"")</f>
        <v/>
      </c>
      <c r="H105" s="17"/>
      <c r="I105" s="18"/>
      <c r="J105" s="18"/>
      <c r="K105" s="18"/>
      <c r="L105" s="18"/>
      <c r="M105" s="18"/>
      <c r="N105" s="20" t="str">
        <f>IF(COUNT(I105:M105)=0,"",PRODUCT(I105:M105))</f>
        <v/>
      </c>
    </row>
    <row r="106" spans="1:14" x14ac:dyDescent="0.25">
      <c r="A106" s="15"/>
      <c r="B106" s="15"/>
      <c r="C106" s="15"/>
      <c r="D106" s="15"/>
      <c r="E106" s="15"/>
      <c r="F106" s="15"/>
      <c r="G106" s="19" t="str">
        <f>IFERROR(VLOOKUP($F106,'POZ &amp; FİYAT'!$A$5:$C$44,3,FALSE),"")</f>
        <v/>
      </c>
      <c r="H106" s="15"/>
      <c r="I106" s="16"/>
      <c r="J106" s="16"/>
      <c r="K106" s="16"/>
      <c r="L106" s="16"/>
      <c r="M106" s="16"/>
      <c r="N106" s="20" t="str">
        <f>IF(COUNT(I106:M106)=0,"",PRODUCT(I106:M106))</f>
        <v/>
      </c>
    </row>
    <row r="107" spans="1:14" x14ac:dyDescent="0.25">
      <c r="A107" s="17"/>
      <c r="B107" s="17"/>
      <c r="C107" s="17"/>
      <c r="D107" s="17"/>
      <c r="E107" s="17"/>
      <c r="F107" s="17"/>
      <c r="G107" s="19" t="str">
        <f>IFERROR(VLOOKUP($F107,'POZ &amp; FİYAT'!$A$5:$C$44,3,FALSE),"")</f>
        <v/>
      </c>
      <c r="H107" s="17"/>
      <c r="I107" s="18"/>
      <c r="J107" s="18"/>
      <c r="K107" s="18"/>
      <c r="L107" s="18"/>
      <c r="M107" s="18"/>
      <c r="N107" s="20" t="str">
        <f>IF(COUNT(I107:M107)=0,"",PRODUCT(I107:M107))</f>
        <v/>
      </c>
    </row>
    <row r="108" spans="1:14" x14ac:dyDescent="0.25">
      <c r="A108" s="15"/>
      <c r="B108" s="15"/>
      <c r="C108" s="15"/>
      <c r="D108" s="15"/>
      <c r="E108" s="15"/>
      <c r="F108" s="15"/>
      <c r="G108" s="19" t="str">
        <f>IFERROR(VLOOKUP($F108,'POZ &amp; FİYAT'!$A$5:$C$44,3,FALSE),"")</f>
        <v/>
      </c>
      <c r="H108" s="15"/>
      <c r="I108" s="16"/>
      <c r="J108" s="16"/>
      <c r="K108" s="16"/>
      <c r="L108" s="16"/>
      <c r="M108" s="16"/>
      <c r="N108" s="20" t="str">
        <f>IF(COUNT(I108:M108)=0,"",PRODUCT(I108:M108))</f>
        <v/>
      </c>
    </row>
    <row r="109" spans="1:14" x14ac:dyDescent="0.25">
      <c r="A109" s="17"/>
      <c r="B109" s="17"/>
      <c r="C109" s="17"/>
      <c r="D109" s="17"/>
      <c r="E109" s="17"/>
      <c r="F109" s="17"/>
      <c r="G109" s="19" t="str">
        <f>IFERROR(VLOOKUP($F109,'POZ &amp; FİYAT'!$A$5:$C$44,3,FALSE),"")</f>
        <v/>
      </c>
      <c r="H109" s="17"/>
      <c r="I109" s="18"/>
      <c r="J109" s="18"/>
      <c r="K109" s="18"/>
      <c r="L109" s="18"/>
      <c r="M109" s="18"/>
      <c r="N109" s="20" t="str">
        <f>IF(COUNT(I109:M109)=0,"",PRODUCT(I109:M109))</f>
        <v/>
      </c>
    </row>
    <row r="110" spans="1:14" x14ac:dyDescent="0.25">
      <c r="A110" s="15"/>
      <c r="B110" s="15"/>
      <c r="C110" s="15"/>
      <c r="D110" s="15"/>
      <c r="E110" s="15"/>
      <c r="F110" s="15"/>
      <c r="G110" s="19" t="str">
        <f>IFERROR(VLOOKUP($F110,'POZ &amp; FİYAT'!$A$5:$C$44,3,FALSE),"")</f>
        <v/>
      </c>
      <c r="H110" s="15"/>
      <c r="I110" s="16"/>
      <c r="J110" s="16"/>
      <c r="K110" s="16"/>
      <c r="L110" s="16"/>
      <c r="M110" s="16"/>
      <c r="N110" s="20" t="str">
        <f>IF(COUNT(I110:M110)=0,"",PRODUCT(I110:M110))</f>
        <v/>
      </c>
    </row>
    <row r="111" spans="1:14" x14ac:dyDescent="0.25">
      <c r="A111" s="17"/>
      <c r="B111" s="17"/>
      <c r="C111" s="17"/>
      <c r="D111" s="17"/>
      <c r="E111" s="17"/>
      <c r="F111" s="17"/>
      <c r="G111" s="19" t="str">
        <f>IFERROR(VLOOKUP($F111,'POZ &amp; FİYAT'!$A$5:$C$44,3,FALSE),"")</f>
        <v/>
      </c>
      <c r="H111" s="17"/>
      <c r="I111" s="18"/>
      <c r="J111" s="18"/>
      <c r="K111" s="18"/>
      <c r="L111" s="18"/>
      <c r="M111" s="18"/>
      <c r="N111" s="20" t="str">
        <f>IF(COUNT(I111:M111)=0,"",PRODUCT(I111:M111))</f>
        <v/>
      </c>
    </row>
    <row r="112" spans="1:14" x14ac:dyDescent="0.25">
      <c r="A112" s="15"/>
      <c r="B112" s="15"/>
      <c r="C112" s="15"/>
      <c r="D112" s="15"/>
      <c r="E112" s="15"/>
      <c r="F112" s="15"/>
      <c r="G112" s="19" t="str">
        <f>IFERROR(VLOOKUP($F112,'POZ &amp; FİYAT'!$A$5:$C$44,3,FALSE),"")</f>
        <v/>
      </c>
      <c r="H112" s="15"/>
      <c r="I112" s="16"/>
      <c r="J112" s="16"/>
      <c r="K112" s="16"/>
      <c r="L112" s="16"/>
      <c r="M112" s="16"/>
      <c r="N112" s="20" t="str">
        <f>IF(COUNT(I112:M112)=0,"",PRODUCT(I112:M112))</f>
        <v/>
      </c>
    </row>
    <row r="113" spans="1:14" x14ac:dyDescent="0.25">
      <c r="A113" s="17"/>
      <c r="B113" s="17"/>
      <c r="C113" s="17"/>
      <c r="D113" s="17"/>
      <c r="E113" s="17"/>
      <c r="F113" s="17"/>
      <c r="G113" s="19" t="str">
        <f>IFERROR(VLOOKUP($F113,'POZ &amp; FİYAT'!$A$5:$C$44,3,FALSE),"")</f>
        <v/>
      </c>
      <c r="H113" s="17"/>
      <c r="I113" s="18"/>
      <c r="J113" s="18"/>
      <c r="K113" s="18"/>
      <c r="L113" s="18"/>
      <c r="M113" s="18"/>
      <c r="N113" s="20" t="str">
        <f>IF(COUNT(I113:M113)=0,"",PRODUCT(I113:M113))</f>
        <v/>
      </c>
    </row>
    <row r="114" spans="1:14" x14ac:dyDescent="0.25">
      <c r="A114" s="15"/>
      <c r="B114" s="15"/>
      <c r="C114" s="15"/>
      <c r="D114" s="15"/>
      <c r="E114" s="15"/>
      <c r="F114" s="15"/>
      <c r="G114" s="19" t="str">
        <f>IFERROR(VLOOKUP($F114,'POZ &amp; FİYAT'!$A$5:$C$44,3,FALSE),"")</f>
        <v/>
      </c>
      <c r="H114" s="15"/>
      <c r="I114" s="16"/>
      <c r="J114" s="16"/>
      <c r="K114" s="16"/>
      <c r="L114" s="16"/>
      <c r="M114" s="16"/>
      <c r="N114" s="20" t="str">
        <f>IF(COUNT(I114:M114)=0,"",PRODUCT(I114:M114))</f>
        <v/>
      </c>
    </row>
    <row r="115" spans="1:14" x14ac:dyDescent="0.25">
      <c r="A115" s="17"/>
      <c r="B115" s="17"/>
      <c r="C115" s="17"/>
      <c r="D115" s="17"/>
      <c r="E115" s="17"/>
      <c r="F115" s="17"/>
      <c r="G115" s="19" t="str">
        <f>IFERROR(VLOOKUP($F115,'POZ &amp; FİYAT'!$A$5:$C$44,3,FALSE),"")</f>
        <v/>
      </c>
      <c r="H115" s="17"/>
      <c r="I115" s="18"/>
      <c r="J115" s="18"/>
      <c r="K115" s="18"/>
      <c r="L115" s="18"/>
      <c r="M115" s="18"/>
      <c r="N115" s="20" t="str">
        <f>IF(COUNT(I115:M115)=0,"",PRODUCT(I115:M115))</f>
        <v/>
      </c>
    </row>
    <row r="116" spans="1:14" x14ac:dyDescent="0.25">
      <c r="A116" s="15"/>
      <c r="B116" s="15"/>
      <c r="C116" s="15"/>
      <c r="D116" s="15"/>
      <c r="E116" s="15"/>
      <c r="F116" s="15"/>
      <c r="G116" s="19" t="str">
        <f>IFERROR(VLOOKUP($F116,'POZ &amp; FİYAT'!$A$5:$C$44,3,FALSE),"")</f>
        <v/>
      </c>
      <c r="H116" s="15"/>
      <c r="I116" s="16"/>
      <c r="J116" s="16"/>
      <c r="K116" s="16"/>
      <c r="L116" s="16"/>
      <c r="M116" s="16"/>
      <c r="N116" s="20" t="str">
        <f>IF(COUNT(I116:M116)=0,"",PRODUCT(I116:M116))</f>
        <v/>
      </c>
    </row>
    <row r="117" spans="1:14" x14ac:dyDescent="0.25">
      <c r="A117" s="17"/>
      <c r="B117" s="17"/>
      <c r="C117" s="17"/>
      <c r="D117" s="17"/>
      <c r="E117" s="17"/>
      <c r="F117" s="17"/>
      <c r="G117" s="19" t="str">
        <f>IFERROR(VLOOKUP($F117,'POZ &amp; FİYAT'!$A$5:$C$44,3,FALSE),"")</f>
        <v/>
      </c>
      <c r="H117" s="17"/>
      <c r="I117" s="18"/>
      <c r="J117" s="18"/>
      <c r="K117" s="18"/>
      <c r="L117" s="18"/>
      <c r="M117" s="18"/>
      <c r="N117" s="20" t="str">
        <f>IF(COUNT(I117:M117)=0,"",PRODUCT(I117:M117))</f>
        <v/>
      </c>
    </row>
    <row r="118" spans="1:14" x14ac:dyDescent="0.25">
      <c r="A118" s="15"/>
      <c r="B118" s="15"/>
      <c r="C118" s="15"/>
      <c r="D118" s="15"/>
      <c r="E118" s="15"/>
      <c r="F118" s="15"/>
      <c r="G118" s="19" t="str">
        <f>IFERROR(VLOOKUP($F118,'POZ &amp; FİYAT'!$A$5:$C$44,3,FALSE),"")</f>
        <v/>
      </c>
      <c r="H118" s="15"/>
      <c r="I118" s="16"/>
      <c r="J118" s="16"/>
      <c r="K118" s="16"/>
      <c r="L118" s="16"/>
      <c r="M118" s="16"/>
      <c r="N118" s="20" t="str">
        <f>IF(COUNT(I118:M118)=0,"",PRODUCT(I118:M118))</f>
        <v/>
      </c>
    </row>
    <row r="119" spans="1:14" x14ac:dyDescent="0.25">
      <c r="A119" s="17"/>
      <c r="B119" s="17"/>
      <c r="C119" s="17"/>
      <c r="D119" s="17"/>
      <c r="E119" s="17"/>
      <c r="F119" s="17"/>
      <c r="G119" s="19" t="str">
        <f>IFERROR(VLOOKUP($F119,'POZ &amp; FİYAT'!$A$5:$C$44,3,FALSE),"")</f>
        <v/>
      </c>
      <c r="H119" s="17"/>
      <c r="I119" s="18"/>
      <c r="J119" s="18"/>
      <c r="K119" s="18"/>
      <c r="L119" s="18"/>
      <c r="M119" s="18"/>
      <c r="N119" s="20" t="str">
        <f>IF(COUNT(I119:M119)=0,"",PRODUCT(I119:M119))</f>
        <v/>
      </c>
    </row>
    <row r="120" spans="1:14" x14ac:dyDescent="0.25">
      <c r="A120" s="15"/>
      <c r="B120" s="15"/>
      <c r="C120" s="15"/>
      <c r="D120" s="15"/>
      <c r="E120" s="15"/>
      <c r="F120" s="15"/>
      <c r="G120" s="19" t="str">
        <f>IFERROR(VLOOKUP($F120,'POZ &amp; FİYAT'!$A$5:$C$44,3,FALSE),"")</f>
        <v/>
      </c>
      <c r="H120" s="15"/>
      <c r="I120" s="16"/>
      <c r="J120" s="16"/>
      <c r="K120" s="16"/>
      <c r="L120" s="16"/>
      <c r="M120" s="16"/>
      <c r="N120" s="20" t="str">
        <f>IF(COUNT(I120:M120)=0,"",PRODUCT(I120:M120))</f>
        <v/>
      </c>
    </row>
    <row r="121" spans="1:14" x14ac:dyDescent="0.25">
      <c r="A121" s="17"/>
      <c r="B121" s="17"/>
      <c r="C121" s="17"/>
      <c r="D121" s="17"/>
      <c r="E121" s="17"/>
      <c r="F121" s="17"/>
      <c r="G121" s="19" t="str">
        <f>IFERROR(VLOOKUP($F121,'POZ &amp; FİYAT'!$A$5:$C$44,3,FALSE),"")</f>
        <v/>
      </c>
      <c r="H121" s="17"/>
      <c r="I121" s="18"/>
      <c r="J121" s="18"/>
      <c r="K121" s="18"/>
      <c r="L121" s="18"/>
      <c r="M121" s="18"/>
      <c r="N121" s="20" t="str">
        <f>IF(COUNT(I121:M121)=0,"",PRODUCT(I121:M121))</f>
        <v/>
      </c>
    </row>
    <row r="122" spans="1:14" x14ac:dyDescent="0.25">
      <c r="A122" s="15"/>
      <c r="B122" s="15"/>
      <c r="C122" s="15"/>
      <c r="D122" s="15"/>
      <c r="E122" s="15"/>
      <c r="F122" s="15"/>
      <c r="G122" s="19" t="str">
        <f>IFERROR(VLOOKUP($F122,'POZ &amp; FİYAT'!$A$5:$C$44,3,FALSE),"")</f>
        <v/>
      </c>
      <c r="H122" s="15"/>
      <c r="I122" s="16"/>
      <c r="J122" s="16"/>
      <c r="K122" s="16"/>
      <c r="L122" s="16"/>
      <c r="M122" s="16"/>
      <c r="N122" s="20" t="str">
        <f>IF(COUNT(I122:M122)=0,"",PRODUCT(I122:M122))</f>
        <v/>
      </c>
    </row>
    <row r="123" spans="1:14" x14ac:dyDescent="0.25">
      <c r="A123" s="17"/>
      <c r="B123" s="17"/>
      <c r="C123" s="17"/>
      <c r="D123" s="17"/>
      <c r="E123" s="17"/>
      <c r="F123" s="17"/>
      <c r="G123" s="19" t="str">
        <f>IFERROR(VLOOKUP($F123,'POZ &amp; FİYAT'!$A$5:$C$44,3,FALSE),"")</f>
        <v/>
      </c>
      <c r="H123" s="17"/>
      <c r="I123" s="18"/>
      <c r="J123" s="18"/>
      <c r="K123" s="18"/>
      <c r="L123" s="18"/>
      <c r="M123" s="18"/>
      <c r="N123" s="20" t="str">
        <f>IF(COUNT(I123:M123)=0,"",PRODUCT(I123:M123))</f>
        <v/>
      </c>
    </row>
    <row r="124" spans="1:14" x14ac:dyDescent="0.25">
      <c r="A124" s="15"/>
      <c r="B124" s="15"/>
      <c r="C124" s="15"/>
      <c r="D124" s="15"/>
      <c r="E124" s="15"/>
      <c r="F124" s="15"/>
      <c r="G124" s="19" t="str">
        <f>IFERROR(VLOOKUP($F124,'POZ &amp; FİYAT'!$A$5:$C$44,3,FALSE),"")</f>
        <v/>
      </c>
      <c r="H124" s="15"/>
      <c r="I124" s="16"/>
      <c r="J124" s="16"/>
      <c r="K124" s="16"/>
      <c r="L124" s="16"/>
      <c r="M124" s="16"/>
      <c r="N124" s="20" t="str">
        <f>IF(COUNT(I124:M124)=0,"",PRODUCT(I124:M124))</f>
        <v/>
      </c>
    </row>
    <row r="125" spans="1:14" x14ac:dyDescent="0.25">
      <c r="A125" s="17"/>
      <c r="B125" s="17"/>
      <c r="C125" s="17"/>
      <c r="D125" s="17"/>
      <c r="E125" s="17"/>
      <c r="F125" s="17"/>
      <c r="G125" s="19" t="str">
        <f>IFERROR(VLOOKUP($F125,'POZ &amp; FİYAT'!$A$5:$C$44,3,FALSE),"")</f>
        <v/>
      </c>
      <c r="H125" s="17"/>
      <c r="I125" s="18"/>
      <c r="J125" s="18"/>
      <c r="K125" s="18"/>
      <c r="L125" s="18"/>
      <c r="M125" s="18"/>
      <c r="N125" s="20" t="str">
        <f>IF(COUNT(I125:M125)=0,"",PRODUCT(I125:M125))</f>
        <v/>
      </c>
    </row>
    <row r="126" spans="1:14" x14ac:dyDescent="0.25">
      <c r="A126" s="15"/>
      <c r="B126" s="15"/>
      <c r="C126" s="15"/>
      <c r="D126" s="15"/>
      <c r="E126" s="15"/>
      <c r="F126" s="15"/>
      <c r="G126" s="19" t="str">
        <f>IFERROR(VLOOKUP($F126,'POZ &amp; FİYAT'!$A$5:$C$44,3,FALSE),"")</f>
        <v/>
      </c>
      <c r="H126" s="15"/>
      <c r="I126" s="16"/>
      <c r="J126" s="16"/>
      <c r="K126" s="16"/>
      <c r="L126" s="16"/>
      <c r="M126" s="16"/>
      <c r="N126" s="20" t="str">
        <f>IF(COUNT(I126:M126)=0,"",PRODUCT(I126:M126))</f>
        <v/>
      </c>
    </row>
    <row r="127" spans="1:14" x14ac:dyDescent="0.25">
      <c r="A127" s="17"/>
      <c r="B127" s="17"/>
      <c r="C127" s="17"/>
      <c r="D127" s="17"/>
      <c r="E127" s="17"/>
      <c r="F127" s="17"/>
      <c r="G127" s="19" t="str">
        <f>IFERROR(VLOOKUP($F127,'POZ &amp; FİYAT'!$A$5:$C$44,3,FALSE),"")</f>
        <v/>
      </c>
      <c r="H127" s="17"/>
      <c r="I127" s="18"/>
      <c r="J127" s="18"/>
      <c r="K127" s="18"/>
      <c r="L127" s="18"/>
      <c r="M127" s="18"/>
      <c r="N127" s="20" t="str">
        <f>IF(COUNT(I127:M127)=0,"",PRODUCT(I127:M127))</f>
        <v/>
      </c>
    </row>
    <row r="128" spans="1:14" x14ac:dyDescent="0.25">
      <c r="A128" s="15"/>
      <c r="B128" s="15"/>
      <c r="C128" s="15"/>
      <c r="D128" s="15"/>
      <c r="E128" s="15"/>
      <c r="F128" s="15"/>
      <c r="G128" s="19" t="str">
        <f>IFERROR(VLOOKUP($F128,'POZ &amp; FİYAT'!$A$5:$C$44,3,FALSE),"")</f>
        <v/>
      </c>
      <c r="H128" s="15"/>
      <c r="I128" s="16"/>
      <c r="J128" s="16"/>
      <c r="K128" s="16"/>
      <c r="L128" s="16"/>
      <c r="M128" s="16"/>
      <c r="N128" s="20" t="str">
        <f>IF(COUNT(I128:M128)=0,"",PRODUCT(I128:M128))</f>
        <v/>
      </c>
    </row>
    <row r="129" spans="1:14" x14ac:dyDescent="0.25">
      <c r="A129" s="17"/>
      <c r="B129" s="17"/>
      <c r="C129" s="17"/>
      <c r="D129" s="17"/>
      <c r="E129" s="17"/>
      <c r="F129" s="17"/>
      <c r="G129" s="19" t="str">
        <f>IFERROR(VLOOKUP($F129,'POZ &amp; FİYAT'!$A$5:$C$44,3,FALSE),"")</f>
        <v/>
      </c>
      <c r="H129" s="17"/>
      <c r="I129" s="18"/>
      <c r="J129" s="18"/>
      <c r="K129" s="18"/>
      <c r="L129" s="18"/>
      <c r="M129" s="18"/>
      <c r="N129" s="20" t="str">
        <f>IF(COUNT(I129:M129)=0,"",PRODUCT(I129:M129))</f>
        <v/>
      </c>
    </row>
    <row r="130" spans="1:14" x14ac:dyDescent="0.25">
      <c r="A130" s="15"/>
      <c r="B130" s="15"/>
      <c r="C130" s="15"/>
      <c r="D130" s="15"/>
      <c r="E130" s="15"/>
      <c r="F130" s="15"/>
      <c r="G130" s="19" t="str">
        <f>IFERROR(VLOOKUP($F130,'POZ &amp; FİYAT'!$A$5:$C$44,3,FALSE),"")</f>
        <v/>
      </c>
      <c r="H130" s="15"/>
      <c r="I130" s="16"/>
      <c r="J130" s="16"/>
      <c r="K130" s="16"/>
      <c r="L130" s="16"/>
      <c r="M130" s="16"/>
      <c r="N130" s="20" t="str">
        <f>IF(COUNT(I130:M130)=0,"",PRODUCT(I130:M130))</f>
        <v/>
      </c>
    </row>
    <row r="131" spans="1:14" x14ac:dyDescent="0.25">
      <c r="A131" s="17"/>
      <c r="B131" s="17"/>
      <c r="C131" s="17"/>
      <c r="D131" s="17"/>
      <c r="E131" s="17"/>
      <c r="F131" s="17"/>
      <c r="G131" s="19" t="str">
        <f>IFERROR(VLOOKUP($F131,'POZ &amp; FİYAT'!$A$5:$C$44,3,FALSE),"")</f>
        <v/>
      </c>
      <c r="H131" s="17"/>
      <c r="I131" s="18"/>
      <c r="J131" s="18"/>
      <c r="K131" s="18"/>
      <c r="L131" s="18"/>
      <c r="M131" s="18"/>
      <c r="N131" s="20" t="str">
        <f>IF(COUNT(I131:M131)=0,"",PRODUCT(I131:M131))</f>
        <v/>
      </c>
    </row>
    <row r="132" spans="1:14" x14ac:dyDescent="0.25">
      <c r="A132" s="15"/>
      <c r="B132" s="15"/>
      <c r="C132" s="15"/>
      <c r="D132" s="15"/>
      <c r="E132" s="15"/>
      <c r="F132" s="15"/>
      <c r="G132" s="19" t="str">
        <f>IFERROR(VLOOKUP($F132,'POZ &amp; FİYAT'!$A$5:$C$44,3,FALSE),"")</f>
        <v/>
      </c>
      <c r="H132" s="15"/>
      <c r="I132" s="16"/>
      <c r="J132" s="16"/>
      <c r="K132" s="16"/>
      <c r="L132" s="16"/>
      <c r="M132" s="16"/>
      <c r="N132" s="20" t="str">
        <f>IF(COUNT(I132:M132)=0,"",PRODUCT(I132:M132))</f>
        <v/>
      </c>
    </row>
    <row r="133" spans="1:14" x14ac:dyDescent="0.25">
      <c r="A133" s="17"/>
      <c r="B133" s="17"/>
      <c r="C133" s="17"/>
      <c r="D133" s="17"/>
      <c r="E133" s="17"/>
      <c r="F133" s="17"/>
      <c r="G133" s="19" t="str">
        <f>IFERROR(VLOOKUP($F133,'POZ &amp; FİYAT'!$A$5:$C$44,3,FALSE),"")</f>
        <v/>
      </c>
      <c r="H133" s="17"/>
      <c r="I133" s="18"/>
      <c r="J133" s="18"/>
      <c r="K133" s="18"/>
      <c r="L133" s="18"/>
      <c r="M133" s="18"/>
      <c r="N133" s="20" t="str">
        <f>IF(COUNT(I133:M133)=0,"",PRODUCT(I133:M133))</f>
        <v/>
      </c>
    </row>
    <row r="134" spans="1:14" x14ac:dyDescent="0.25">
      <c r="A134" s="15"/>
      <c r="B134" s="15"/>
      <c r="C134" s="15"/>
      <c r="D134" s="15"/>
      <c r="E134" s="15"/>
      <c r="F134" s="15"/>
      <c r="G134" s="19" t="str">
        <f>IFERROR(VLOOKUP($F134,'POZ &amp; FİYAT'!$A$5:$C$44,3,FALSE),"")</f>
        <v/>
      </c>
      <c r="H134" s="15"/>
      <c r="I134" s="16"/>
      <c r="J134" s="16"/>
      <c r="K134" s="16"/>
      <c r="L134" s="16"/>
      <c r="M134" s="16"/>
      <c r="N134" s="20" t="str">
        <f>IF(COUNT(I134:M134)=0,"",PRODUCT(I134:M134))</f>
        <v/>
      </c>
    </row>
    <row r="135" spans="1:14" x14ac:dyDescent="0.25">
      <c r="A135" s="17"/>
      <c r="B135" s="17"/>
      <c r="C135" s="17"/>
      <c r="D135" s="17"/>
      <c r="E135" s="17"/>
      <c r="F135" s="17"/>
      <c r="G135" s="19" t="str">
        <f>IFERROR(VLOOKUP($F135,'POZ &amp; FİYAT'!$A$5:$C$44,3,FALSE),"")</f>
        <v/>
      </c>
      <c r="H135" s="17"/>
      <c r="I135" s="18"/>
      <c r="J135" s="18"/>
      <c r="K135" s="18"/>
      <c r="L135" s="18"/>
      <c r="M135" s="18"/>
      <c r="N135" s="20" t="str">
        <f>IF(COUNT(I135:M135)=0,"",PRODUCT(I135:M135))</f>
        <v/>
      </c>
    </row>
    <row r="136" spans="1:14" x14ac:dyDescent="0.25">
      <c r="A136" s="15"/>
      <c r="B136" s="15"/>
      <c r="C136" s="15"/>
      <c r="D136" s="15"/>
      <c r="E136" s="15"/>
      <c r="F136" s="15"/>
      <c r="G136" s="19" t="str">
        <f>IFERROR(VLOOKUP($F136,'POZ &amp; FİYAT'!$A$5:$C$44,3,FALSE),"")</f>
        <v/>
      </c>
      <c r="H136" s="15"/>
      <c r="I136" s="16"/>
      <c r="J136" s="16"/>
      <c r="K136" s="16"/>
      <c r="L136" s="16"/>
      <c r="M136" s="16"/>
      <c r="N136" s="20" t="str">
        <f>IF(COUNT(I136:M136)=0,"",PRODUCT(I136:M136))</f>
        <v/>
      </c>
    </row>
    <row r="137" spans="1:14" x14ac:dyDescent="0.25">
      <c r="A137" s="17"/>
      <c r="B137" s="17"/>
      <c r="C137" s="17"/>
      <c r="D137" s="17"/>
      <c r="E137" s="17"/>
      <c r="F137" s="17"/>
      <c r="G137" s="19" t="str">
        <f>IFERROR(VLOOKUP($F137,'POZ &amp; FİYAT'!$A$5:$C$44,3,FALSE),"")</f>
        <v/>
      </c>
      <c r="H137" s="17"/>
      <c r="I137" s="18"/>
      <c r="J137" s="18"/>
      <c r="K137" s="18"/>
      <c r="L137" s="18"/>
      <c r="M137" s="18"/>
      <c r="N137" s="20" t="str">
        <f>IF(COUNT(I137:M137)=0,"",PRODUCT(I137:M137))</f>
        <v/>
      </c>
    </row>
    <row r="138" spans="1:14" x14ac:dyDescent="0.25">
      <c r="A138" s="15"/>
      <c r="B138" s="15"/>
      <c r="C138" s="15"/>
      <c r="D138" s="15"/>
      <c r="E138" s="15"/>
      <c r="F138" s="15"/>
      <c r="G138" s="19" t="str">
        <f>IFERROR(VLOOKUP($F138,'POZ &amp; FİYAT'!$A$5:$C$44,3,FALSE),"")</f>
        <v/>
      </c>
      <c r="H138" s="15"/>
      <c r="I138" s="16"/>
      <c r="J138" s="16"/>
      <c r="K138" s="16"/>
      <c r="L138" s="16"/>
      <c r="M138" s="16"/>
      <c r="N138" s="20" t="str">
        <f>IF(COUNT(I138:M138)=0,"",PRODUCT(I138:M138))</f>
        <v/>
      </c>
    </row>
    <row r="139" spans="1:14" x14ac:dyDescent="0.25">
      <c r="A139" s="17"/>
      <c r="B139" s="17"/>
      <c r="C139" s="17"/>
      <c r="D139" s="17"/>
      <c r="E139" s="17"/>
      <c r="F139" s="17"/>
      <c r="G139" s="19" t="str">
        <f>IFERROR(VLOOKUP($F139,'POZ &amp; FİYAT'!$A$5:$C$44,3,FALSE),"")</f>
        <v/>
      </c>
      <c r="H139" s="17"/>
      <c r="I139" s="18"/>
      <c r="J139" s="18"/>
      <c r="K139" s="18"/>
      <c r="L139" s="18"/>
      <c r="M139" s="18"/>
      <c r="N139" s="20" t="str">
        <f>IF(COUNT(I139:M139)=0,"",PRODUCT(I139:M139))</f>
        <v/>
      </c>
    </row>
    <row r="140" spans="1:14" x14ac:dyDescent="0.25">
      <c r="A140" s="15"/>
      <c r="B140" s="15"/>
      <c r="C140" s="15"/>
      <c r="D140" s="15"/>
      <c r="E140" s="15"/>
      <c r="F140" s="15"/>
      <c r="G140" s="19" t="str">
        <f>IFERROR(VLOOKUP($F140,'POZ &amp; FİYAT'!$A$5:$C$44,3,FALSE),"")</f>
        <v/>
      </c>
      <c r="H140" s="15"/>
      <c r="I140" s="16"/>
      <c r="J140" s="16"/>
      <c r="K140" s="16"/>
      <c r="L140" s="16"/>
      <c r="M140" s="16"/>
      <c r="N140" s="20" t="str">
        <f>IF(COUNT(I140:M140)=0,"",PRODUCT(I140:M140))</f>
        <v/>
      </c>
    </row>
    <row r="141" spans="1:14" x14ac:dyDescent="0.25">
      <c r="A141" s="17"/>
      <c r="B141" s="17"/>
      <c r="C141" s="17"/>
      <c r="D141" s="17"/>
      <c r="E141" s="17"/>
      <c r="F141" s="17"/>
      <c r="G141" s="19" t="str">
        <f>IFERROR(VLOOKUP($F141,'POZ &amp; FİYAT'!$A$5:$C$44,3,FALSE),"")</f>
        <v/>
      </c>
      <c r="H141" s="17"/>
      <c r="I141" s="18"/>
      <c r="J141" s="18"/>
      <c r="K141" s="18"/>
      <c r="L141" s="18"/>
      <c r="M141" s="18"/>
      <c r="N141" s="20" t="str">
        <f>IF(COUNT(I141:M141)=0,"",PRODUCT(I141:M141))</f>
        <v/>
      </c>
    </row>
    <row r="142" spans="1:14" x14ac:dyDescent="0.25">
      <c r="A142" s="15"/>
      <c r="B142" s="15"/>
      <c r="C142" s="15"/>
      <c r="D142" s="15"/>
      <c r="E142" s="15"/>
      <c r="F142" s="15"/>
      <c r="G142" s="19" t="str">
        <f>IFERROR(VLOOKUP($F142,'POZ &amp; FİYAT'!$A$5:$C$44,3,FALSE),"")</f>
        <v/>
      </c>
      <c r="H142" s="15"/>
      <c r="I142" s="16"/>
      <c r="J142" s="16"/>
      <c r="K142" s="16"/>
      <c r="L142" s="16"/>
      <c r="M142" s="16"/>
      <c r="N142" s="20" t="str">
        <f>IF(COUNT(I142:M142)=0,"",PRODUCT(I142:M142))</f>
        <v/>
      </c>
    </row>
    <row r="143" spans="1:14" x14ac:dyDescent="0.25">
      <c r="A143" s="17"/>
      <c r="B143" s="17"/>
      <c r="C143" s="17"/>
      <c r="D143" s="17"/>
      <c r="E143" s="17"/>
      <c r="F143" s="17"/>
      <c r="G143" s="19" t="str">
        <f>IFERROR(VLOOKUP($F143,'POZ &amp; FİYAT'!$A$5:$C$44,3,FALSE),"")</f>
        <v/>
      </c>
      <c r="H143" s="17"/>
      <c r="I143" s="18"/>
      <c r="J143" s="18"/>
      <c r="K143" s="18"/>
      <c r="L143" s="18"/>
      <c r="M143" s="18"/>
      <c r="N143" s="20" t="str">
        <f>IF(COUNT(I143:M143)=0,"",PRODUCT(I143:M143))</f>
        <v/>
      </c>
    </row>
    <row r="144" spans="1:14" x14ac:dyDescent="0.25">
      <c r="A144" s="15"/>
      <c r="B144" s="15"/>
      <c r="C144" s="15"/>
      <c r="D144" s="15"/>
      <c r="E144" s="15"/>
      <c r="F144" s="15"/>
      <c r="G144" s="19" t="str">
        <f>IFERROR(VLOOKUP($F144,'POZ &amp; FİYAT'!$A$5:$C$44,3,FALSE),"")</f>
        <v/>
      </c>
      <c r="H144" s="15"/>
      <c r="I144" s="16"/>
      <c r="J144" s="16"/>
      <c r="K144" s="16"/>
      <c r="L144" s="16"/>
      <c r="M144" s="16"/>
      <c r="N144" s="20" t="str">
        <f>IF(COUNT(I144:M144)=0,"",PRODUCT(I144:M144))</f>
        <v/>
      </c>
    </row>
    <row r="145" spans="1:14" x14ac:dyDescent="0.25">
      <c r="A145" s="17"/>
      <c r="B145" s="17"/>
      <c r="C145" s="17"/>
      <c r="D145" s="17"/>
      <c r="E145" s="17"/>
      <c r="F145" s="17"/>
      <c r="G145" s="19" t="str">
        <f>IFERROR(VLOOKUP($F145,'POZ &amp; FİYAT'!$A$5:$C$44,3,FALSE),"")</f>
        <v/>
      </c>
      <c r="H145" s="17"/>
      <c r="I145" s="18"/>
      <c r="J145" s="18"/>
      <c r="K145" s="18"/>
      <c r="L145" s="18"/>
      <c r="M145" s="18"/>
      <c r="N145" s="20" t="str">
        <f>IF(COUNT(I145:M145)=0,"",PRODUCT(I145:M145))</f>
        <v/>
      </c>
    </row>
    <row r="146" spans="1:14" x14ac:dyDescent="0.25">
      <c r="A146" s="15"/>
      <c r="B146" s="15"/>
      <c r="C146" s="15"/>
      <c r="D146" s="15"/>
      <c r="E146" s="15"/>
      <c r="F146" s="15"/>
      <c r="G146" s="19" t="str">
        <f>IFERROR(VLOOKUP($F146,'POZ &amp; FİYAT'!$A$5:$C$44,3,FALSE),"")</f>
        <v/>
      </c>
      <c r="H146" s="15"/>
      <c r="I146" s="16"/>
      <c r="J146" s="16"/>
      <c r="K146" s="16"/>
      <c r="L146" s="16"/>
      <c r="M146" s="16"/>
      <c r="N146" s="20" t="str">
        <f>IF(COUNT(I146:M146)=0,"",PRODUCT(I146:M146))</f>
        <v/>
      </c>
    </row>
    <row r="147" spans="1:14" x14ac:dyDescent="0.25">
      <c r="A147" s="17"/>
      <c r="B147" s="17"/>
      <c r="C147" s="17"/>
      <c r="D147" s="17"/>
      <c r="E147" s="17"/>
      <c r="F147" s="17"/>
      <c r="G147" s="19" t="str">
        <f>IFERROR(VLOOKUP($F147,'POZ &amp; FİYAT'!$A$5:$C$44,3,FALSE),"")</f>
        <v/>
      </c>
      <c r="H147" s="17"/>
      <c r="I147" s="18"/>
      <c r="J147" s="18"/>
      <c r="K147" s="18"/>
      <c r="L147" s="18"/>
      <c r="M147" s="18"/>
      <c r="N147" s="20" t="str">
        <f>IF(COUNT(I147:M147)=0,"",PRODUCT(I147:M147))</f>
        <v/>
      </c>
    </row>
    <row r="148" spans="1:14" x14ac:dyDescent="0.25">
      <c r="A148" s="15"/>
      <c r="B148" s="15"/>
      <c r="C148" s="15"/>
      <c r="D148" s="15"/>
      <c r="E148" s="15"/>
      <c r="F148" s="15"/>
      <c r="G148" s="19" t="str">
        <f>IFERROR(VLOOKUP($F148,'POZ &amp; FİYAT'!$A$5:$C$44,3,FALSE),"")</f>
        <v/>
      </c>
      <c r="H148" s="15"/>
      <c r="I148" s="16"/>
      <c r="J148" s="16"/>
      <c r="K148" s="16"/>
      <c r="L148" s="16"/>
      <c r="M148" s="16"/>
      <c r="N148" s="20" t="str">
        <f>IF(COUNT(I148:M148)=0,"",PRODUCT(I148:M148))</f>
        <v/>
      </c>
    </row>
    <row r="149" spans="1:14" x14ac:dyDescent="0.25">
      <c r="A149" s="17"/>
      <c r="B149" s="17"/>
      <c r="C149" s="17"/>
      <c r="D149" s="17"/>
      <c r="E149" s="17"/>
      <c r="F149" s="17"/>
      <c r="G149" s="19" t="str">
        <f>IFERROR(VLOOKUP($F149,'POZ &amp; FİYAT'!$A$5:$C$44,3,FALSE),"")</f>
        <v/>
      </c>
      <c r="H149" s="17"/>
      <c r="I149" s="18"/>
      <c r="J149" s="18"/>
      <c r="K149" s="18"/>
      <c r="L149" s="18"/>
      <c r="M149" s="18"/>
      <c r="N149" s="20" t="str">
        <f>IF(COUNT(I149:M149)=0,"",PRODUCT(I149:M149))</f>
        <v/>
      </c>
    </row>
    <row r="150" spans="1:14" x14ac:dyDescent="0.25">
      <c r="A150" s="15"/>
      <c r="B150" s="15"/>
      <c r="C150" s="15"/>
      <c r="D150" s="15"/>
      <c r="E150" s="15"/>
      <c r="F150" s="15"/>
      <c r="G150" s="19" t="str">
        <f>IFERROR(VLOOKUP($F150,'POZ &amp; FİYAT'!$A$5:$C$44,3,FALSE),"")</f>
        <v/>
      </c>
      <c r="H150" s="15"/>
      <c r="I150" s="16"/>
      <c r="J150" s="16"/>
      <c r="K150" s="16"/>
      <c r="L150" s="16"/>
      <c r="M150" s="16"/>
      <c r="N150" s="20" t="str">
        <f>IF(COUNT(I150:M150)=0,"",PRODUCT(I150:M150))</f>
        <v/>
      </c>
    </row>
    <row r="151" spans="1:14" x14ac:dyDescent="0.25">
      <c r="A151" s="17"/>
      <c r="B151" s="17"/>
      <c r="C151" s="17"/>
      <c r="D151" s="17"/>
      <c r="E151" s="17"/>
      <c r="F151" s="17"/>
      <c r="G151" s="19" t="str">
        <f>IFERROR(VLOOKUP($F151,'POZ &amp; FİYAT'!$A$5:$C$44,3,FALSE),"")</f>
        <v/>
      </c>
      <c r="H151" s="17"/>
      <c r="I151" s="18"/>
      <c r="J151" s="18"/>
      <c r="K151" s="18"/>
      <c r="L151" s="18"/>
      <c r="M151" s="18"/>
      <c r="N151" s="20" t="str">
        <f>IF(COUNT(I151:M151)=0,"",PRODUCT(I151:M151))</f>
        <v/>
      </c>
    </row>
    <row r="152" spans="1:14" x14ac:dyDescent="0.25">
      <c r="A152" s="15"/>
      <c r="B152" s="15"/>
      <c r="C152" s="15"/>
      <c r="D152" s="15"/>
      <c r="E152" s="15"/>
      <c r="F152" s="15"/>
      <c r="G152" s="19" t="str">
        <f>IFERROR(VLOOKUP($F152,'POZ &amp; FİYAT'!$A$5:$C$44,3,FALSE),"")</f>
        <v/>
      </c>
      <c r="H152" s="15"/>
      <c r="I152" s="16"/>
      <c r="J152" s="16"/>
      <c r="K152" s="16"/>
      <c r="L152" s="16"/>
      <c r="M152" s="16"/>
      <c r="N152" s="20" t="str">
        <f>IF(COUNT(I152:M152)=0,"",PRODUCT(I152:M152))</f>
        <v/>
      </c>
    </row>
    <row r="153" spans="1:14" x14ac:dyDescent="0.25">
      <c r="A153" s="17"/>
      <c r="B153" s="17"/>
      <c r="C153" s="17"/>
      <c r="D153" s="17"/>
      <c r="E153" s="17"/>
      <c r="F153" s="17"/>
      <c r="G153" s="19" t="str">
        <f>IFERROR(VLOOKUP($F153,'POZ &amp; FİYAT'!$A$5:$C$44,3,FALSE),"")</f>
        <v/>
      </c>
      <c r="H153" s="17"/>
      <c r="I153" s="18"/>
      <c r="J153" s="18"/>
      <c r="K153" s="18"/>
      <c r="L153" s="18"/>
      <c r="M153" s="18"/>
      <c r="N153" s="20" t="str">
        <f>IF(COUNT(I153:M153)=0,"",PRODUCT(I153:M153))</f>
        <v/>
      </c>
    </row>
    <row r="154" spans="1:14" x14ac:dyDescent="0.25">
      <c r="A154" s="15"/>
      <c r="B154" s="15"/>
      <c r="C154" s="15"/>
      <c r="D154" s="15"/>
      <c r="E154" s="15"/>
      <c r="F154" s="15"/>
      <c r="G154" s="19" t="str">
        <f>IFERROR(VLOOKUP($F154,'POZ &amp; FİYAT'!$A$5:$C$44,3,FALSE),"")</f>
        <v/>
      </c>
      <c r="H154" s="15"/>
      <c r="I154" s="16"/>
      <c r="J154" s="16"/>
      <c r="K154" s="16"/>
      <c r="L154" s="16"/>
      <c r="M154" s="16"/>
      <c r="N154" s="20" t="str">
        <f>IF(COUNT(I154:M154)=0,"",PRODUCT(I154:M154))</f>
        <v/>
      </c>
    </row>
    <row r="155" spans="1:14" x14ac:dyDescent="0.25">
      <c r="A155" s="17"/>
      <c r="B155" s="17"/>
      <c r="C155" s="17"/>
      <c r="D155" s="17"/>
      <c r="E155" s="17"/>
      <c r="F155" s="17"/>
      <c r="G155" s="19" t="str">
        <f>IFERROR(VLOOKUP($F155,'POZ &amp; FİYAT'!$A$5:$C$44,3,FALSE),"")</f>
        <v/>
      </c>
      <c r="H155" s="17"/>
      <c r="I155" s="18"/>
      <c r="J155" s="18"/>
      <c r="K155" s="18"/>
      <c r="L155" s="18"/>
      <c r="M155" s="18"/>
      <c r="N155" s="20" t="str">
        <f>IF(COUNT(I155:M155)=0,"",PRODUCT(I155:M155))</f>
        <v/>
      </c>
    </row>
    <row r="156" spans="1:14" x14ac:dyDescent="0.25">
      <c r="A156" s="15"/>
      <c r="B156" s="15"/>
      <c r="C156" s="15"/>
      <c r="D156" s="15"/>
      <c r="E156" s="15"/>
      <c r="F156" s="15"/>
      <c r="G156" s="19" t="str">
        <f>IFERROR(VLOOKUP($F156,'POZ &amp; FİYAT'!$A$5:$C$44,3,FALSE),"")</f>
        <v/>
      </c>
      <c r="H156" s="15"/>
      <c r="I156" s="16"/>
      <c r="J156" s="16"/>
      <c r="K156" s="16"/>
      <c r="L156" s="16"/>
      <c r="M156" s="16"/>
      <c r="N156" s="20" t="str">
        <f>IF(COUNT(I156:M156)=0,"",PRODUCT(I156:M156))</f>
        <v/>
      </c>
    </row>
    <row r="157" spans="1:14" x14ac:dyDescent="0.25">
      <c r="A157" s="17"/>
      <c r="B157" s="17"/>
      <c r="C157" s="17"/>
      <c r="D157" s="17"/>
      <c r="E157" s="17"/>
      <c r="F157" s="17"/>
      <c r="G157" s="19" t="str">
        <f>IFERROR(VLOOKUP($F157,'POZ &amp; FİYAT'!$A$5:$C$44,3,FALSE),"")</f>
        <v/>
      </c>
      <c r="H157" s="17"/>
      <c r="I157" s="18"/>
      <c r="J157" s="18"/>
      <c r="K157" s="18"/>
      <c r="L157" s="18"/>
      <c r="M157" s="18"/>
      <c r="N157" s="20" t="str">
        <f>IF(COUNT(I157:M157)=0,"",PRODUCT(I157:M157))</f>
        <v/>
      </c>
    </row>
    <row r="158" spans="1:14" x14ac:dyDescent="0.25">
      <c r="A158" s="15"/>
      <c r="B158" s="15"/>
      <c r="C158" s="15"/>
      <c r="D158" s="15"/>
      <c r="E158" s="15"/>
      <c r="F158" s="15"/>
      <c r="G158" s="19" t="str">
        <f>IFERROR(VLOOKUP($F158,'POZ &amp; FİYAT'!$A$5:$C$44,3,FALSE),"")</f>
        <v/>
      </c>
      <c r="H158" s="15"/>
      <c r="I158" s="16"/>
      <c r="J158" s="16"/>
      <c r="K158" s="16"/>
      <c r="L158" s="16"/>
      <c r="M158" s="16"/>
      <c r="N158" s="20" t="str">
        <f>IF(COUNT(I158:M158)=0,"",PRODUCT(I158:M158))</f>
        <v/>
      </c>
    </row>
    <row r="159" spans="1:14" x14ac:dyDescent="0.25">
      <c r="A159" s="17"/>
      <c r="B159" s="17"/>
      <c r="C159" s="17"/>
      <c r="D159" s="17"/>
      <c r="E159" s="17"/>
      <c r="F159" s="17"/>
      <c r="G159" s="19" t="str">
        <f>IFERROR(VLOOKUP($F159,'POZ &amp; FİYAT'!$A$5:$C$44,3,FALSE),"")</f>
        <v/>
      </c>
      <c r="H159" s="17"/>
      <c r="I159" s="18"/>
      <c r="J159" s="18"/>
      <c r="K159" s="18"/>
      <c r="L159" s="18"/>
      <c r="M159" s="18"/>
      <c r="N159" s="20" t="str">
        <f>IF(COUNT(I159:M159)=0,"",PRODUCT(I159:M159))</f>
        <v/>
      </c>
    </row>
    <row r="160" spans="1:14" x14ac:dyDescent="0.25">
      <c r="A160" s="15"/>
      <c r="B160" s="15"/>
      <c r="C160" s="15"/>
      <c r="D160" s="15"/>
      <c r="E160" s="15"/>
      <c r="F160" s="15"/>
      <c r="G160" s="19" t="str">
        <f>IFERROR(VLOOKUP($F160,'POZ &amp; FİYAT'!$A$5:$C$44,3,FALSE),"")</f>
        <v/>
      </c>
      <c r="H160" s="15"/>
      <c r="I160" s="16"/>
      <c r="J160" s="16"/>
      <c r="K160" s="16"/>
      <c r="L160" s="16"/>
      <c r="M160" s="16"/>
      <c r="N160" s="20" t="str">
        <f>IF(COUNT(I160:M160)=0,"",PRODUCT(I160:M160))</f>
        <v/>
      </c>
    </row>
    <row r="161" spans="1:14" x14ac:dyDescent="0.25">
      <c r="A161" s="17"/>
      <c r="B161" s="17"/>
      <c r="C161" s="17"/>
      <c r="D161" s="17"/>
      <c r="E161" s="17"/>
      <c r="F161" s="17"/>
      <c r="G161" s="19" t="str">
        <f>IFERROR(VLOOKUP($F161,'POZ &amp; FİYAT'!$A$5:$C$44,3,FALSE),"")</f>
        <v/>
      </c>
      <c r="H161" s="17"/>
      <c r="I161" s="18"/>
      <c r="J161" s="18"/>
      <c r="K161" s="18"/>
      <c r="L161" s="18"/>
      <c r="M161" s="18"/>
      <c r="N161" s="20" t="str">
        <f>IF(COUNT(I161:M161)=0,"",PRODUCT(I161:M161))</f>
        <v/>
      </c>
    </row>
    <row r="162" spans="1:14" x14ac:dyDescent="0.25">
      <c r="A162" s="15"/>
      <c r="B162" s="15"/>
      <c r="C162" s="15"/>
      <c r="D162" s="15"/>
      <c r="E162" s="15"/>
      <c r="F162" s="15"/>
      <c r="G162" s="19" t="str">
        <f>IFERROR(VLOOKUP($F162,'POZ &amp; FİYAT'!$A$5:$C$44,3,FALSE),"")</f>
        <v/>
      </c>
      <c r="H162" s="15"/>
      <c r="I162" s="16"/>
      <c r="J162" s="16"/>
      <c r="K162" s="16"/>
      <c r="L162" s="16"/>
      <c r="M162" s="16"/>
      <c r="N162" s="20" t="str">
        <f>IF(COUNT(I162:M162)=0,"",PRODUCT(I162:M162))</f>
        <v/>
      </c>
    </row>
    <row r="163" spans="1:14" x14ac:dyDescent="0.25">
      <c r="A163" s="17"/>
      <c r="B163" s="17"/>
      <c r="C163" s="17"/>
      <c r="D163" s="17"/>
      <c r="E163" s="17"/>
      <c r="F163" s="17"/>
      <c r="G163" s="19" t="str">
        <f>IFERROR(VLOOKUP($F163,'POZ &amp; FİYAT'!$A$5:$C$44,3,FALSE),"")</f>
        <v/>
      </c>
      <c r="H163" s="17"/>
      <c r="I163" s="18"/>
      <c r="J163" s="18"/>
      <c r="K163" s="18"/>
      <c r="L163" s="18"/>
      <c r="M163" s="18"/>
      <c r="N163" s="20" t="str">
        <f>IF(COUNT(I163:M163)=0,"",PRODUCT(I163:M163))</f>
        <v/>
      </c>
    </row>
    <row r="164" spans="1:14" x14ac:dyDescent="0.25">
      <c r="A164" s="15"/>
      <c r="B164" s="15"/>
      <c r="C164" s="15"/>
      <c r="D164" s="15"/>
      <c r="E164" s="15"/>
      <c r="F164" s="15"/>
      <c r="G164" s="19" t="str">
        <f>IFERROR(VLOOKUP($F164,'POZ &amp; FİYAT'!$A$5:$C$44,3,FALSE),"")</f>
        <v/>
      </c>
      <c r="H164" s="15"/>
      <c r="I164" s="16"/>
      <c r="J164" s="16"/>
      <c r="K164" s="16"/>
      <c r="L164" s="16"/>
      <c r="M164" s="16"/>
      <c r="N164" s="20" t="str">
        <f>IF(COUNT(I164:M164)=0,"",PRODUCT(I164:M164))</f>
        <v/>
      </c>
    </row>
    <row r="165" spans="1:14" x14ac:dyDescent="0.25">
      <c r="A165" s="17"/>
      <c r="B165" s="17"/>
      <c r="C165" s="17"/>
      <c r="D165" s="17"/>
      <c r="E165" s="17"/>
      <c r="F165" s="17"/>
      <c r="G165" s="19" t="str">
        <f>IFERROR(VLOOKUP($F165,'POZ &amp; FİYAT'!$A$5:$C$44,3,FALSE),"")</f>
        <v/>
      </c>
      <c r="H165" s="17"/>
      <c r="I165" s="18"/>
      <c r="J165" s="18"/>
      <c r="K165" s="18"/>
      <c r="L165" s="18"/>
      <c r="M165" s="18"/>
      <c r="N165" s="20" t="str">
        <f>IF(COUNT(I165:M165)=0,"",PRODUCT(I165:M165))</f>
        <v/>
      </c>
    </row>
    <row r="166" spans="1:14" x14ac:dyDescent="0.25">
      <c r="A166" s="15"/>
      <c r="B166" s="15"/>
      <c r="C166" s="15"/>
      <c r="D166" s="15"/>
      <c r="E166" s="15"/>
      <c r="F166" s="15"/>
      <c r="G166" s="19" t="str">
        <f>IFERROR(VLOOKUP($F166,'POZ &amp; FİYAT'!$A$5:$C$44,3,FALSE),"")</f>
        <v/>
      </c>
      <c r="H166" s="15"/>
      <c r="I166" s="16"/>
      <c r="J166" s="16"/>
      <c r="K166" s="16"/>
      <c r="L166" s="16"/>
      <c r="M166" s="16"/>
      <c r="N166" s="20" t="str">
        <f>IF(COUNT(I166:M166)=0,"",PRODUCT(I166:M166))</f>
        <v/>
      </c>
    </row>
    <row r="167" spans="1:14" x14ac:dyDescent="0.25">
      <c r="A167" s="17"/>
      <c r="B167" s="17"/>
      <c r="C167" s="17"/>
      <c r="D167" s="17"/>
      <c r="E167" s="17"/>
      <c r="F167" s="17"/>
      <c r="G167" s="19" t="str">
        <f>IFERROR(VLOOKUP($F167,'POZ &amp; FİYAT'!$A$5:$C$44,3,FALSE),"")</f>
        <v/>
      </c>
      <c r="H167" s="17"/>
      <c r="I167" s="18"/>
      <c r="J167" s="18"/>
      <c r="K167" s="18"/>
      <c r="L167" s="18"/>
      <c r="M167" s="18"/>
      <c r="N167" s="20" t="str">
        <f>IF(COUNT(I167:M167)=0,"",PRODUCT(I167:M167))</f>
        <v/>
      </c>
    </row>
    <row r="168" spans="1:14" x14ac:dyDescent="0.25">
      <c r="A168" s="15"/>
      <c r="B168" s="15"/>
      <c r="C168" s="15"/>
      <c r="D168" s="15"/>
      <c r="E168" s="15"/>
      <c r="F168" s="15"/>
      <c r="G168" s="19" t="str">
        <f>IFERROR(VLOOKUP($F168,'POZ &amp; FİYAT'!$A$5:$C$44,3,FALSE),"")</f>
        <v/>
      </c>
      <c r="H168" s="15"/>
      <c r="I168" s="16"/>
      <c r="J168" s="16"/>
      <c r="K168" s="16"/>
      <c r="L168" s="16"/>
      <c r="M168" s="16"/>
      <c r="N168" s="20" t="str">
        <f>IF(COUNT(I168:M168)=0,"",PRODUCT(I168:M168))</f>
        <v/>
      </c>
    </row>
    <row r="169" spans="1:14" x14ac:dyDescent="0.25">
      <c r="A169" s="17"/>
      <c r="B169" s="17"/>
      <c r="C169" s="17"/>
      <c r="D169" s="17"/>
      <c r="E169" s="17"/>
      <c r="F169" s="17"/>
      <c r="G169" s="19" t="str">
        <f>IFERROR(VLOOKUP($F169,'POZ &amp; FİYAT'!$A$5:$C$44,3,FALSE),"")</f>
        <v/>
      </c>
      <c r="H169" s="17"/>
      <c r="I169" s="18"/>
      <c r="J169" s="18"/>
      <c r="K169" s="18"/>
      <c r="L169" s="18"/>
      <c r="M169" s="18"/>
      <c r="N169" s="20" t="str">
        <f>IF(COUNT(I169:M169)=0,"",PRODUCT(I169:M169))</f>
        <v/>
      </c>
    </row>
    <row r="170" spans="1:14" x14ac:dyDescent="0.25">
      <c r="A170" s="15"/>
      <c r="B170" s="15"/>
      <c r="C170" s="15"/>
      <c r="D170" s="15"/>
      <c r="E170" s="15"/>
      <c r="F170" s="15"/>
      <c r="G170" s="19" t="str">
        <f>IFERROR(VLOOKUP($F170,'POZ &amp; FİYAT'!$A$5:$C$44,3,FALSE),"")</f>
        <v/>
      </c>
      <c r="H170" s="15"/>
      <c r="I170" s="16"/>
      <c r="J170" s="16"/>
      <c r="K170" s="16"/>
      <c r="L170" s="16"/>
      <c r="M170" s="16"/>
      <c r="N170" s="20" t="str">
        <f>IF(COUNT(I170:M170)=0,"",PRODUCT(I170:M170))</f>
        <v/>
      </c>
    </row>
    <row r="171" spans="1:14" x14ac:dyDescent="0.25">
      <c r="A171" s="17"/>
      <c r="B171" s="17"/>
      <c r="C171" s="17"/>
      <c r="D171" s="17"/>
      <c r="E171" s="17"/>
      <c r="F171" s="17"/>
      <c r="G171" s="19" t="str">
        <f>IFERROR(VLOOKUP($F171,'POZ &amp; FİYAT'!$A$5:$C$44,3,FALSE),"")</f>
        <v/>
      </c>
      <c r="H171" s="17"/>
      <c r="I171" s="18"/>
      <c r="J171" s="18"/>
      <c r="K171" s="18"/>
      <c r="L171" s="18"/>
      <c r="M171" s="18"/>
      <c r="N171" s="20" t="str">
        <f>IF(COUNT(I171:M171)=0,"",PRODUCT(I171:M171))</f>
        <v/>
      </c>
    </row>
    <row r="172" spans="1:14" x14ac:dyDescent="0.25">
      <c r="A172" s="15"/>
      <c r="B172" s="15"/>
      <c r="C172" s="15"/>
      <c r="D172" s="15"/>
      <c r="E172" s="15"/>
      <c r="F172" s="15"/>
      <c r="G172" s="19" t="str">
        <f>IFERROR(VLOOKUP($F172,'POZ &amp; FİYAT'!$A$5:$C$44,3,FALSE),"")</f>
        <v/>
      </c>
      <c r="H172" s="15"/>
      <c r="I172" s="16"/>
      <c r="J172" s="16"/>
      <c r="K172" s="16"/>
      <c r="L172" s="16"/>
      <c r="M172" s="16"/>
      <c r="N172" s="20" t="str">
        <f>IF(COUNT(I172:M172)=0,"",PRODUCT(I172:M172))</f>
        <v/>
      </c>
    </row>
    <row r="173" spans="1:14" x14ac:dyDescent="0.25">
      <c r="A173" s="17"/>
      <c r="B173" s="17"/>
      <c r="C173" s="17"/>
      <c r="D173" s="17"/>
      <c r="E173" s="17"/>
      <c r="F173" s="17"/>
      <c r="G173" s="19" t="str">
        <f>IFERROR(VLOOKUP($F173,'POZ &amp; FİYAT'!$A$5:$C$44,3,FALSE),"")</f>
        <v/>
      </c>
      <c r="H173" s="17"/>
      <c r="I173" s="18"/>
      <c r="J173" s="18"/>
      <c r="K173" s="18"/>
      <c r="L173" s="18"/>
      <c r="M173" s="18"/>
      <c r="N173" s="20" t="str">
        <f>IF(COUNT(I173:M173)=0,"",PRODUCT(I173:M173))</f>
        <v/>
      </c>
    </row>
    <row r="174" spans="1:14" x14ac:dyDescent="0.25">
      <c r="A174" s="15"/>
      <c r="B174" s="15"/>
      <c r="C174" s="15"/>
      <c r="D174" s="15"/>
      <c r="E174" s="15"/>
      <c r="F174" s="15"/>
      <c r="G174" s="19" t="str">
        <f>IFERROR(VLOOKUP($F174,'POZ &amp; FİYAT'!$A$5:$C$44,3,FALSE),"")</f>
        <v/>
      </c>
      <c r="H174" s="15"/>
      <c r="I174" s="16"/>
      <c r="J174" s="16"/>
      <c r="K174" s="16"/>
      <c r="L174" s="16"/>
      <c r="M174" s="16"/>
      <c r="N174" s="20" t="str">
        <f>IF(COUNT(I174:M174)=0,"",PRODUCT(I174:M174))</f>
        <v/>
      </c>
    </row>
    <row r="175" spans="1:14" x14ac:dyDescent="0.25">
      <c r="A175" s="17"/>
      <c r="B175" s="17"/>
      <c r="C175" s="17"/>
      <c r="D175" s="17"/>
      <c r="E175" s="17"/>
      <c r="F175" s="17"/>
      <c r="G175" s="19" t="str">
        <f>IFERROR(VLOOKUP($F175,'POZ &amp; FİYAT'!$A$5:$C$44,3,FALSE),"")</f>
        <v/>
      </c>
      <c r="H175" s="17"/>
      <c r="I175" s="18"/>
      <c r="J175" s="18"/>
      <c r="K175" s="18"/>
      <c r="L175" s="18"/>
      <c r="M175" s="18"/>
      <c r="N175" s="20" t="str">
        <f>IF(COUNT(I175:M175)=0,"",PRODUCT(I175:M175))</f>
        <v/>
      </c>
    </row>
    <row r="176" spans="1:14" x14ac:dyDescent="0.25">
      <c r="A176" s="15"/>
      <c r="B176" s="15"/>
      <c r="C176" s="15"/>
      <c r="D176" s="15"/>
      <c r="E176" s="15"/>
      <c r="F176" s="15"/>
      <c r="G176" s="19" t="str">
        <f>IFERROR(VLOOKUP($F176,'POZ &amp; FİYAT'!$A$5:$C$44,3,FALSE),"")</f>
        <v/>
      </c>
      <c r="H176" s="15"/>
      <c r="I176" s="16"/>
      <c r="J176" s="16"/>
      <c r="K176" s="16"/>
      <c r="L176" s="16"/>
      <c r="M176" s="16"/>
      <c r="N176" s="20" t="str">
        <f>IF(COUNT(I176:M176)=0,"",PRODUCT(I176:M176))</f>
        <v/>
      </c>
    </row>
    <row r="177" spans="1:14" x14ac:dyDescent="0.25">
      <c r="A177" s="17"/>
      <c r="B177" s="17"/>
      <c r="C177" s="17"/>
      <c r="D177" s="17"/>
      <c r="E177" s="17"/>
      <c r="F177" s="17"/>
      <c r="G177" s="19" t="str">
        <f>IFERROR(VLOOKUP($F177,'POZ &amp; FİYAT'!$A$5:$C$44,3,FALSE),"")</f>
        <v/>
      </c>
      <c r="H177" s="17"/>
      <c r="I177" s="18"/>
      <c r="J177" s="18"/>
      <c r="K177" s="18"/>
      <c r="L177" s="18"/>
      <c r="M177" s="18"/>
      <c r="N177" s="20" t="str">
        <f>IF(COUNT(I177:M177)=0,"",PRODUCT(I177:M177))</f>
        <v/>
      </c>
    </row>
    <row r="178" spans="1:14" x14ac:dyDescent="0.25">
      <c r="A178" s="15"/>
      <c r="B178" s="15"/>
      <c r="C178" s="15"/>
      <c r="D178" s="15"/>
      <c r="E178" s="15"/>
      <c r="F178" s="15"/>
      <c r="G178" s="19" t="str">
        <f>IFERROR(VLOOKUP($F178,'POZ &amp; FİYAT'!$A$5:$C$44,3,FALSE),"")</f>
        <v/>
      </c>
      <c r="H178" s="15"/>
      <c r="I178" s="16"/>
      <c r="J178" s="16"/>
      <c r="K178" s="16"/>
      <c r="L178" s="16"/>
      <c r="M178" s="16"/>
      <c r="N178" s="20" t="str">
        <f>IF(COUNT(I178:M178)=0,"",PRODUCT(I178:M178))</f>
        <v/>
      </c>
    </row>
    <row r="179" spans="1:14" x14ac:dyDescent="0.25">
      <c r="A179" s="17"/>
      <c r="B179" s="17"/>
      <c r="C179" s="17"/>
      <c r="D179" s="17"/>
      <c r="E179" s="17"/>
      <c r="F179" s="17"/>
      <c r="G179" s="19" t="str">
        <f>IFERROR(VLOOKUP($F179,'POZ &amp; FİYAT'!$A$5:$C$44,3,FALSE),"")</f>
        <v/>
      </c>
      <c r="H179" s="17"/>
      <c r="I179" s="18"/>
      <c r="J179" s="18"/>
      <c r="K179" s="18"/>
      <c r="L179" s="18"/>
      <c r="M179" s="18"/>
      <c r="N179" s="20" t="str">
        <f>IF(COUNT(I179:M179)=0,"",PRODUCT(I179:M179))</f>
        <v/>
      </c>
    </row>
    <row r="180" spans="1:14" x14ac:dyDescent="0.25">
      <c r="A180" s="15"/>
      <c r="B180" s="15"/>
      <c r="C180" s="15"/>
      <c r="D180" s="15"/>
      <c r="E180" s="15"/>
      <c r="F180" s="15"/>
      <c r="G180" s="19" t="str">
        <f>IFERROR(VLOOKUP($F180,'POZ &amp; FİYAT'!$A$5:$C$44,3,FALSE),"")</f>
        <v/>
      </c>
      <c r="H180" s="15"/>
      <c r="I180" s="16"/>
      <c r="J180" s="16"/>
      <c r="K180" s="16"/>
      <c r="L180" s="16"/>
      <c r="M180" s="16"/>
      <c r="N180" s="20" t="str">
        <f>IF(COUNT(I180:M180)=0,"",PRODUCT(I180:M180))</f>
        <v/>
      </c>
    </row>
    <row r="181" spans="1:14" x14ac:dyDescent="0.25">
      <c r="A181" s="17"/>
      <c r="B181" s="17"/>
      <c r="C181" s="17"/>
      <c r="D181" s="17"/>
      <c r="E181" s="17"/>
      <c r="F181" s="17"/>
      <c r="G181" s="19" t="str">
        <f>IFERROR(VLOOKUP($F181,'POZ &amp; FİYAT'!$A$5:$C$44,3,FALSE),"")</f>
        <v/>
      </c>
      <c r="H181" s="17"/>
      <c r="I181" s="18"/>
      <c r="J181" s="18"/>
      <c r="K181" s="18"/>
      <c r="L181" s="18"/>
      <c r="M181" s="18"/>
      <c r="N181" s="20" t="str">
        <f>IF(COUNT(I181:M181)=0,"",PRODUCT(I181:M181))</f>
        <v/>
      </c>
    </row>
    <row r="182" spans="1:14" x14ac:dyDescent="0.25">
      <c r="A182" s="15"/>
      <c r="B182" s="15"/>
      <c r="C182" s="15"/>
      <c r="D182" s="15"/>
      <c r="E182" s="15"/>
      <c r="F182" s="15"/>
      <c r="G182" s="19" t="str">
        <f>IFERROR(VLOOKUP($F182,'POZ &amp; FİYAT'!$A$5:$C$44,3,FALSE),"")</f>
        <v/>
      </c>
      <c r="H182" s="15"/>
      <c r="I182" s="16"/>
      <c r="J182" s="16"/>
      <c r="K182" s="16"/>
      <c r="L182" s="16"/>
      <c r="M182" s="16"/>
      <c r="N182" s="20" t="str">
        <f>IF(COUNT(I182:M182)=0,"",PRODUCT(I182:M182))</f>
        <v/>
      </c>
    </row>
    <row r="183" spans="1:14" x14ac:dyDescent="0.25">
      <c r="A183" s="17"/>
      <c r="B183" s="17"/>
      <c r="C183" s="17"/>
      <c r="D183" s="17"/>
      <c r="E183" s="17"/>
      <c r="F183" s="17"/>
      <c r="G183" s="19" t="str">
        <f>IFERROR(VLOOKUP($F183,'POZ &amp; FİYAT'!$A$5:$C$44,3,FALSE),"")</f>
        <v/>
      </c>
      <c r="H183" s="17"/>
      <c r="I183" s="18"/>
      <c r="J183" s="18"/>
      <c r="K183" s="18"/>
      <c r="L183" s="18"/>
      <c r="M183" s="18"/>
      <c r="N183" s="20" t="str">
        <f>IF(COUNT(I183:M183)=0,"",PRODUCT(I183:M183))</f>
        <v/>
      </c>
    </row>
    <row r="184" spans="1:14" x14ac:dyDescent="0.25">
      <c r="A184" s="15"/>
      <c r="B184" s="15"/>
      <c r="C184" s="15"/>
      <c r="D184" s="15"/>
      <c r="E184" s="15"/>
      <c r="F184" s="15"/>
      <c r="G184" s="19" t="str">
        <f>IFERROR(VLOOKUP($F184,'POZ &amp; FİYAT'!$A$5:$C$44,3,FALSE),"")</f>
        <v/>
      </c>
      <c r="H184" s="15"/>
      <c r="I184" s="16"/>
      <c r="J184" s="16"/>
      <c r="K184" s="16"/>
      <c r="L184" s="16"/>
      <c r="M184" s="16"/>
      <c r="N184" s="20" t="str">
        <f>IF(COUNT(I184:M184)=0,"",PRODUCT(I184:M184))</f>
        <v/>
      </c>
    </row>
    <row r="185" spans="1:14" x14ac:dyDescent="0.25">
      <c r="A185" s="17"/>
      <c r="B185" s="17"/>
      <c r="C185" s="17"/>
      <c r="D185" s="17"/>
      <c r="E185" s="17"/>
      <c r="F185" s="17"/>
      <c r="G185" s="19" t="str">
        <f>IFERROR(VLOOKUP($F185,'POZ &amp; FİYAT'!$A$5:$C$44,3,FALSE),"")</f>
        <v/>
      </c>
      <c r="H185" s="17"/>
      <c r="I185" s="18"/>
      <c r="J185" s="18"/>
      <c r="K185" s="18"/>
      <c r="L185" s="18"/>
      <c r="M185" s="18"/>
      <c r="N185" s="20" t="str">
        <f>IF(COUNT(I185:M185)=0,"",PRODUCT(I185:M185))</f>
        <v/>
      </c>
    </row>
    <row r="186" spans="1:14" x14ac:dyDescent="0.25">
      <c r="A186" s="15"/>
      <c r="B186" s="15"/>
      <c r="C186" s="15"/>
      <c r="D186" s="15"/>
      <c r="E186" s="15"/>
      <c r="F186" s="15"/>
      <c r="G186" s="19" t="str">
        <f>IFERROR(VLOOKUP($F186,'POZ &amp; FİYAT'!$A$5:$C$44,3,FALSE),"")</f>
        <v/>
      </c>
      <c r="H186" s="15"/>
      <c r="I186" s="16"/>
      <c r="J186" s="16"/>
      <c r="K186" s="16"/>
      <c r="L186" s="16"/>
      <c r="M186" s="16"/>
      <c r="N186" s="20" t="str">
        <f>IF(COUNT(I186:M186)=0,"",PRODUCT(I186:M186))</f>
        <v/>
      </c>
    </row>
    <row r="187" spans="1:14" x14ac:dyDescent="0.25">
      <c r="A187" s="17"/>
      <c r="B187" s="17"/>
      <c r="C187" s="17"/>
      <c r="D187" s="17"/>
      <c r="E187" s="17"/>
      <c r="F187" s="17"/>
      <c r="G187" s="19" t="str">
        <f>IFERROR(VLOOKUP($F187,'POZ &amp; FİYAT'!$A$5:$C$44,3,FALSE),"")</f>
        <v/>
      </c>
      <c r="H187" s="17"/>
      <c r="I187" s="18"/>
      <c r="J187" s="18"/>
      <c r="K187" s="18"/>
      <c r="L187" s="18"/>
      <c r="M187" s="18"/>
      <c r="N187" s="20" t="str">
        <f>IF(COUNT(I187:M187)=0,"",PRODUCT(I187:M187))</f>
        <v/>
      </c>
    </row>
    <row r="188" spans="1:14" x14ac:dyDescent="0.25">
      <c r="A188" s="15"/>
      <c r="B188" s="15"/>
      <c r="C188" s="15"/>
      <c r="D188" s="15"/>
      <c r="E188" s="15"/>
      <c r="F188" s="15"/>
      <c r="G188" s="19" t="str">
        <f>IFERROR(VLOOKUP($F188,'POZ &amp; FİYAT'!$A$5:$C$44,3,FALSE),"")</f>
        <v/>
      </c>
      <c r="H188" s="15"/>
      <c r="I188" s="16"/>
      <c r="J188" s="16"/>
      <c r="K188" s="16"/>
      <c r="L188" s="16"/>
      <c r="M188" s="16"/>
      <c r="N188" s="20" t="str">
        <f>IF(COUNT(I188:M188)=0,"",PRODUCT(I188:M188))</f>
        <v/>
      </c>
    </row>
    <row r="189" spans="1:14" x14ac:dyDescent="0.25">
      <c r="A189" s="17"/>
      <c r="B189" s="17"/>
      <c r="C189" s="17"/>
      <c r="D189" s="17"/>
      <c r="E189" s="17"/>
      <c r="F189" s="17"/>
      <c r="G189" s="19" t="str">
        <f>IFERROR(VLOOKUP($F189,'POZ &amp; FİYAT'!$A$5:$C$44,3,FALSE),"")</f>
        <v/>
      </c>
      <c r="H189" s="17"/>
      <c r="I189" s="18"/>
      <c r="J189" s="18"/>
      <c r="K189" s="18"/>
      <c r="L189" s="18"/>
      <c r="M189" s="18"/>
      <c r="N189" s="20" t="str">
        <f>IF(COUNT(I189:M189)=0,"",PRODUCT(I189:M189))</f>
        <v/>
      </c>
    </row>
    <row r="190" spans="1:14" x14ac:dyDescent="0.25">
      <c r="A190" s="15"/>
      <c r="B190" s="15"/>
      <c r="C190" s="15"/>
      <c r="D190" s="15"/>
      <c r="E190" s="15"/>
      <c r="F190" s="15"/>
      <c r="G190" s="19" t="str">
        <f>IFERROR(VLOOKUP($F190,'POZ &amp; FİYAT'!$A$5:$C$44,3,FALSE),"")</f>
        <v/>
      </c>
      <c r="H190" s="15"/>
      <c r="I190" s="16"/>
      <c r="J190" s="16"/>
      <c r="K190" s="16"/>
      <c r="L190" s="16"/>
      <c r="M190" s="16"/>
      <c r="N190" s="20" t="str">
        <f>IF(COUNT(I190:M190)=0,"",PRODUCT(I190:M190))</f>
        <v/>
      </c>
    </row>
    <row r="191" spans="1:14" x14ac:dyDescent="0.25">
      <c r="A191" s="17"/>
      <c r="B191" s="17"/>
      <c r="C191" s="17"/>
      <c r="D191" s="17"/>
      <c r="E191" s="17"/>
      <c r="F191" s="17"/>
      <c r="G191" s="19" t="str">
        <f>IFERROR(VLOOKUP($F191,'POZ &amp; FİYAT'!$A$5:$C$44,3,FALSE),"")</f>
        <v/>
      </c>
      <c r="H191" s="17"/>
      <c r="I191" s="18"/>
      <c r="J191" s="18"/>
      <c r="K191" s="18"/>
      <c r="L191" s="18"/>
      <c r="M191" s="18"/>
      <c r="N191" s="20" t="str">
        <f>IF(COUNT(I191:M191)=0,"",PRODUCT(I191:M191))</f>
        <v/>
      </c>
    </row>
    <row r="192" spans="1:14" x14ac:dyDescent="0.25">
      <c r="A192" s="15"/>
      <c r="B192" s="15"/>
      <c r="C192" s="15"/>
      <c r="D192" s="15"/>
      <c r="E192" s="15"/>
      <c r="F192" s="15"/>
      <c r="G192" s="19" t="str">
        <f>IFERROR(VLOOKUP($F192,'POZ &amp; FİYAT'!$A$5:$C$44,3,FALSE),"")</f>
        <v/>
      </c>
      <c r="H192" s="15"/>
      <c r="I192" s="16"/>
      <c r="J192" s="16"/>
      <c r="K192" s="16"/>
      <c r="L192" s="16"/>
      <c r="M192" s="16"/>
      <c r="N192" s="20" t="str">
        <f>IF(COUNT(I192:M192)=0,"",PRODUCT(I192:M192))</f>
        <v/>
      </c>
    </row>
    <row r="193" spans="1:14" x14ac:dyDescent="0.25">
      <c r="A193" s="17"/>
      <c r="B193" s="17"/>
      <c r="C193" s="17"/>
      <c r="D193" s="17"/>
      <c r="E193" s="17"/>
      <c r="F193" s="17"/>
      <c r="G193" s="19" t="str">
        <f>IFERROR(VLOOKUP($F193,'POZ &amp; FİYAT'!$A$5:$C$44,3,FALSE),"")</f>
        <v/>
      </c>
      <c r="H193" s="17"/>
      <c r="I193" s="18"/>
      <c r="J193" s="18"/>
      <c r="K193" s="18"/>
      <c r="L193" s="18"/>
      <c r="M193" s="18"/>
      <c r="N193" s="20" t="str">
        <f>IF(COUNT(I193:M193)=0,"",PRODUCT(I193:M193))</f>
        <v/>
      </c>
    </row>
    <row r="194" spans="1:14" x14ac:dyDescent="0.25">
      <c r="A194" s="15"/>
      <c r="B194" s="15"/>
      <c r="C194" s="15"/>
      <c r="D194" s="15"/>
      <c r="E194" s="15"/>
      <c r="F194" s="15"/>
      <c r="G194" s="19" t="str">
        <f>IFERROR(VLOOKUP($F194,'POZ &amp; FİYAT'!$A$5:$C$44,3,FALSE),"")</f>
        <v/>
      </c>
      <c r="H194" s="15"/>
      <c r="I194" s="16"/>
      <c r="J194" s="16"/>
      <c r="K194" s="16"/>
      <c r="L194" s="16"/>
      <c r="M194" s="16"/>
      <c r="N194" s="20" t="str">
        <f>IF(COUNT(I194:M194)=0,"",PRODUCT(I194:M194))</f>
        <v/>
      </c>
    </row>
    <row r="195" spans="1:14" x14ac:dyDescent="0.25">
      <c r="A195" s="17"/>
      <c r="B195" s="17"/>
      <c r="C195" s="17"/>
      <c r="D195" s="17"/>
      <c r="E195" s="17"/>
      <c r="F195" s="17"/>
      <c r="G195" s="19" t="str">
        <f>IFERROR(VLOOKUP($F195,'POZ &amp; FİYAT'!$A$5:$C$44,3,FALSE),"")</f>
        <v/>
      </c>
      <c r="H195" s="17"/>
      <c r="I195" s="18"/>
      <c r="J195" s="18"/>
      <c r="K195" s="18"/>
      <c r="L195" s="18"/>
      <c r="M195" s="18"/>
      <c r="N195" s="20" t="str">
        <f>IF(COUNT(I195:M195)=0,"",PRODUCT(I195:M195))</f>
        <v/>
      </c>
    </row>
    <row r="196" spans="1:14" x14ac:dyDescent="0.25">
      <c r="A196" s="15"/>
      <c r="B196" s="15"/>
      <c r="C196" s="15"/>
      <c r="D196" s="15"/>
      <c r="E196" s="15"/>
      <c r="F196" s="15"/>
      <c r="G196" s="19" t="str">
        <f>IFERROR(VLOOKUP($F196,'POZ &amp; FİYAT'!$A$5:$C$44,3,FALSE),"")</f>
        <v/>
      </c>
      <c r="H196" s="15"/>
      <c r="I196" s="16"/>
      <c r="J196" s="16"/>
      <c r="K196" s="16"/>
      <c r="L196" s="16"/>
      <c r="M196" s="16"/>
      <c r="N196" s="20" t="str">
        <f>IF(COUNT(I196:M196)=0,"",PRODUCT(I196:M196))</f>
        <v/>
      </c>
    </row>
    <row r="197" spans="1:14" x14ac:dyDescent="0.25">
      <c r="A197" s="17"/>
      <c r="B197" s="17"/>
      <c r="C197" s="17"/>
      <c r="D197" s="17"/>
      <c r="E197" s="17"/>
      <c r="F197" s="17"/>
      <c r="G197" s="19" t="str">
        <f>IFERROR(VLOOKUP($F197,'POZ &amp; FİYAT'!$A$5:$C$44,3,FALSE),"")</f>
        <v/>
      </c>
      <c r="H197" s="17"/>
      <c r="I197" s="18"/>
      <c r="J197" s="18"/>
      <c r="K197" s="18"/>
      <c r="L197" s="18"/>
      <c r="M197" s="18"/>
      <c r="N197" s="20" t="str">
        <f>IF(COUNT(I197:M197)=0,"",PRODUCT(I197:M197))</f>
        <v/>
      </c>
    </row>
    <row r="198" spans="1:14" x14ac:dyDescent="0.25">
      <c r="A198" s="15"/>
      <c r="B198" s="15"/>
      <c r="C198" s="15"/>
      <c r="D198" s="15"/>
      <c r="E198" s="15"/>
      <c r="F198" s="15"/>
      <c r="G198" s="19" t="str">
        <f>IFERROR(VLOOKUP($F198,'POZ &amp; FİYAT'!$A$5:$C$44,3,FALSE),"")</f>
        <v/>
      </c>
      <c r="H198" s="15"/>
      <c r="I198" s="16"/>
      <c r="J198" s="16"/>
      <c r="K198" s="16"/>
      <c r="L198" s="16"/>
      <c r="M198" s="16"/>
      <c r="N198" s="20" t="str">
        <f>IF(COUNT(I198:M198)=0,"",PRODUCT(I198:M198))</f>
        <v/>
      </c>
    </row>
    <row r="199" spans="1:14" x14ac:dyDescent="0.25">
      <c r="A199" s="17"/>
      <c r="B199" s="17"/>
      <c r="C199" s="17"/>
      <c r="D199" s="17"/>
      <c r="E199" s="17"/>
      <c r="F199" s="17"/>
      <c r="G199" s="19" t="str">
        <f>IFERROR(VLOOKUP($F199,'POZ &amp; FİYAT'!$A$5:$C$44,3,FALSE),"")</f>
        <v/>
      </c>
      <c r="H199" s="17"/>
      <c r="I199" s="18"/>
      <c r="J199" s="18"/>
      <c r="K199" s="18"/>
      <c r="L199" s="18"/>
      <c r="M199" s="18"/>
      <c r="N199" s="20" t="str">
        <f>IF(COUNT(I199:M199)=0,"",PRODUCT(I199:M199))</f>
        <v/>
      </c>
    </row>
    <row r="200" spans="1:14" x14ac:dyDescent="0.25">
      <c r="A200" s="15"/>
      <c r="B200" s="15"/>
      <c r="C200" s="15"/>
      <c r="D200" s="15"/>
      <c r="E200" s="15"/>
      <c r="F200" s="15"/>
      <c r="G200" s="19" t="str">
        <f>IFERROR(VLOOKUP($F200,'POZ &amp; FİYAT'!$A$5:$C$44,3,FALSE),"")</f>
        <v/>
      </c>
      <c r="H200" s="15"/>
      <c r="I200" s="16"/>
      <c r="J200" s="16"/>
      <c r="K200" s="16"/>
      <c r="L200" s="16"/>
      <c r="M200" s="16"/>
      <c r="N200" s="20" t="str">
        <f>IF(COUNT(I200:M200)=0,"",PRODUCT(I200:M200))</f>
        <v/>
      </c>
    </row>
    <row r="201" spans="1:14" x14ac:dyDescent="0.25">
      <c r="A201" s="17"/>
      <c r="B201" s="17"/>
      <c r="C201" s="17"/>
      <c r="D201" s="17"/>
      <c r="E201" s="17"/>
      <c r="F201" s="17"/>
      <c r="G201" s="19" t="str">
        <f>IFERROR(VLOOKUP($F201,'POZ &amp; FİYAT'!$A$5:$C$44,3,FALSE),"")</f>
        <v/>
      </c>
      <c r="H201" s="17"/>
      <c r="I201" s="18"/>
      <c r="J201" s="18"/>
      <c r="K201" s="18"/>
      <c r="L201" s="18"/>
      <c r="M201" s="18"/>
      <c r="N201" s="20" t="str">
        <f>IF(COUNT(I201:M201)=0,"",PRODUCT(I201:M201))</f>
        <v/>
      </c>
    </row>
    <row r="202" spans="1:14" x14ac:dyDescent="0.25">
      <c r="A202" s="15"/>
      <c r="B202" s="15"/>
      <c r="C202" s="15"/>
      <c r="D202" s="15"/>
      <c r="E202" s="15"/>
      <c r="F202" s="15"/>
      <c r="G202" s="19" t="str">
        <f>IFERROR(VLOOKUP($F202,'POZ &amp; FİYAT'!$A$5:$C$44,3,FALSE),"")</f>
        <v/>
      </c>
      <c r="H202" s="15"/>
      <c r="I202" s="16"/>
      <c r="J202" s="16"/>
      <c r="K202" s="16"/>
      <c r="L202" s="16"/>
      <c r="M202" s="16"/>
      <c r="N202" s="20" t="str">
        <f>IF(COUNT(I202:M202)=0,"",PRODUCT(I202:M202))</f>
        <v/>
      </c>
    </row>
    <row r="203" spans="1:14" x14ac:dyDescent="0.25">
      <c r="A203" s="17"/>
      <c r="B203" s="17"/>
      <c r="C203" s="17"/>
      <c r="D203" s="17"/>
      <c r="E203" s="17"/>
      <c r="F203" s="17"/>
      <c r="G203" s="19" t="str">
        <f>IFERROR(VLOOKUP($F203,'POZ &amp; FİYAT'!$A$5:$C$44,3,FALSE),"")</f>
        <v/>
      </c>
      <c r="H203" s="17"/>
      <c r="I203" s="18"/>
      <c r="J203" s="18"/>
      <c r="K203" s="18"/>
      <c r="L203" s="18"/>
      <c r="M203" s="18"/>
      <c r="N203" s="20" t="str">
        <f>IF(COUNT(I203:M203)=0,"",PRODUCT(I203:M203))</f>
        <v/>
      </c>
    </row>
    <row r="204" spans="1:14" x14ac:dyDescent="0.25">
      <c r="A204" s="15"/>
      <c r="B204" s="15"/>
      <c r="C204" s="15"/>
      <c r="D204" s="15"/>
      <c r="E204" s="15"/>
      <c r="F204" s="15"/>
      <c r="G204" s="19" t="str">
        <f>IFERROR(VLOOKUP($F204,'POZ &amp; FİYAT'!$A$5:$C$44,3,FALSE),"")</f>
        <v/>
      </c>
      <c r="H204" s="15"/>
      <c r="I204" s="16"/>
      <c r="J204" s="16"/>
      <c r="K204" s="16"/>
      <c r="L204" s="16"/>
      <c r="M204" s="16"/>
      <c r="N204" s="20" t="str">
        <f>IF(COUNT(I204:M204)=0,"",PRODUCT(I204:M204))</f>
        <v/>
      </c>
    </row>
    <row r="205" spans="1:14" x14ac:dyDescent="0.25">
      <c r="A205" s="17"/>
      <c r="B205" s="17"/>
      <c r="C205" s="17"/>
      <c r="D205" s="17"/>
      <c r="E205" s="17"/>
      <c r="F205" s="17"/>
      <c r="G205" s="19" t="str">
        <f>IFERROR(VLOOKUP($F205,'POZ &amp; FİYAT'!$A$5:$C$44,3,FALSE),"")</f>
        <v/>
      </c>
      <c r="H205" s="17"/>
      <c r="I205" s="18"/>
      <c r="J205" s="18"/>
      <c r="K205" s="18"/>
      <c r="L205" s="18"/>
      <c r="M205" s="18"/>
      <c r="N205" s="20" t="str">
        <f>IF(COUNT(I205:M205)=0,"",PRODUCT(I205:M205))</f>
        <v/>
      </c>
    </row>
    <row r="206" spans="1:14" x14ac:dyDescent="0.25">
      <c r="A206" s="15"/>
      <c r="B206" s="15"/>
      <c r="C206" s="15"/>
      <c r="D206" s="15"/>
      <c r="E206" s="15"/>
      <c r="F206" s="15"/>
      <c r="G206" s="19" t="str">
        <f>IFERROR(VLOOKUP($F206,'POZ &amp; FİYAT'!$A$5:$C$44,3,FALSE),"")</f>
        <v/>
      </c>
      <c r="H206" s="15"/>
      <c r="I206" s="16"/>
      <c r="J206" s="16"/>
      <c r="K206" s="16"/>
      <c r="L206" s="16"/>
      <c r="M206" s="16"/>
      <c r="N206" s="20" t="str">
        <f>IF(COUNT(I206:M206)=0,"",PRODUCT(I206:M206))</f>
        <v/>
      </c>
    </row>
    <row r="207" spans="1:14" x14ac:dyDescent="0.25">
      <c r="A207" s="17"/>
      <c r="B207" s="17"/>
      <c r="C207" s="17"/>
      <c r="D207" s="17"/>
      <c r="E207" s="17"/>
      <c r="F207" s="17"/>
      <c r="G207" s="19" t="str">
        <f>IFERROR(VLOOKUP($F207,'POZ &amp; FİYAT'!$A$5:$C$44,3,FALSE),"")</f>
        <v/>
      </c>
      <c r="H207" s="17"/>
      <c r="I207" s="18"/>
      <c r="J207" s="18"/>
      <c r="K207" s="18"/>
      <c r="L207" s="18"/>
      <c r="M207" s="18"/>
      <c r="N207" s="20" t="str">
        <f>IF(COUNT(I207:M207)=0,"",PRODUCT(I207:M207))</f>
        <v/>
      </c>
    </row>
    <row r="208" spans="1:14" x14ac:dyDescent="0.25">
      <c r="A208" s="15"/>
      <c r="B208" s="15"/>
      <c r="C208" s="15"/>
      <c r="D208" s="15"/>
      <c r="E208" s="15"/>
      <c r="F208" s="15"/>
      <c r="G208" s="19" t="str">
        <f>IFERROR(VLOOKUP($F208,'POZ &amp; FİYAT'!$A$5:$C$44,3,FALSE),"")</f>
        <v/>
      </c>
      <c r="H208" s="15"/>
      <c r="I208" s="16"/>
      <c r="J208" s="16"/>
      <c r="K208" s="16"/>
      <c r="L208" s="16"/>
      <c r="M208" s="16"/>
      <c r="N208" s="20" t="str">
        <f>IF(COUNT(I208:M208)=0,"",PRODUCT(I208:M208))</f>
        <v/>
      </c>
    </row>
    <row r="209" spans="1:14" x14ac:dyDescent="0.25">
      <c r="A209" s="17"/>
      <c r="B209" s="17"/>
      <c r="C209" s="17"/>
      <c r="D209" s="17"/>
      <c r="E209" s="17"/>
      <c r="F209" s="17"/>
      <c r="G209" s="19" t="str">
        <f>IFERROR(VLOOKUP($F209,'POZ &amp; FİYAT'!$A$5:$C$44,3,FALSE),"")</f>
        <v/>
      </c>
      <c r="H209" s="17"/>
      <c r="I209" s="18"/>
      <c r="J209" s="18"/>
      <c r="K209" s="18"/>
      <c r="L209" s="18"/>
      <c r="M209" s="18"/>
      <c r="N209" s="20" t="str">
        <f>IF(COUNT(I209:M209)=0,"",PRODUCT(I209:M209))</f>
        <v/>
      </c>
    </row>
    <row r="210" spans="1:14" x14ac:dyDescent="0.25">
      <c r="A210" s="15"/>
      <c r="B210" s="15"/>
      <c r="C210" s="15"/>
      <c r="D210" s="15"/>
      <c r="E210" s="15"/>
      <c r="F210" s="15"/>
      <c r="G210" s="19" t="str">
        <f>IFERROR(VLOOKUP($F210,'POZ &amp; FİYAT'!$A$5:$C$44,3,FALSE),"")</f>
        <v/>
      </c>
      <c r="H210" s="15"/>
      <c r="I210" s="16"/>
      <c r="J210" s="16"/>
      <c r="K210" s="16"/>
      <c r="L210" s="16"/>
      <c r="M210" s="16"/>
      <c r="N210" s="20" t="str">
        <f>IF(COUNT(I210:M210)=0,"",PRODUCT(I210:M210))</f>
        <v/>
      </c>
    </row>
    <row r="211" spans="1:14" x14ac:dyDescent="0.25">
      <c r="A211" s="17"/>
      <c r="B211" s="17"/>
      <c r="C211" s="17"/>
      <c r="D211" s="17"/>
      <c r="E211" s="17"/>
      <c r="F211" s="17"/>
      <c r="G211" s="19" t="str">
        <f>IFERROR(VLOOKUP($F211,'POZ &amp; FİYAT'!$A$5:$C$44,3,FALSE),"")</f>
        <v/>
      </c>
      <c r="H211" s="17"/>
      <c r="I211" s="18"/>
      <c r="J211" s="18"/>
      <c r="K211" s="18"/>
      <c r="L211" s="18"/>
      <c r="M211" s="18"/>
      <c r="N211" s="20" t="str">
        <f>IF(COUNT(I211:M211)=0,"",PRODUCT(I211:M211))</f>
        <v/>
      </c>
    </row>
    <row r="212" spans="1:14" x14ac:dyDescent="0.25">
      <c r="A212" s="15"/>
      <c r="B212" s="15"/>
      <c r="C212" s="15"/>
      <c r="D212" s="15"/>
      <c r="E212" s="15"/>
      <c r="F212" s="15"/>
      <c r="G212" s="19" t="str">
        <f>IFERROR(VLOOKUP($F212,'POZ &amp; FİYAT'!$A$5:$C$44,3,FALSE),"")</f>
        <v/>
      </c>
      <c r="H212" s="15"/>
      <c r="I212" s="16"/>
      <c r="J212" s="16"/>
      <c r="K212" s="16"/>
      <c r="L212" s="16"/>
      <c r="M212" s="16"/>
      <c r="N212" s="20" t="str">
        <f>IF(COUNT(I212:M212)=0,"",PRODUCT(I212:M212))</f>
        <v/>
      </c>
    </row>
    <row r="213" spans="1:14" x14ac:dyDescent="0.25">
      <c r="A213" s="17"/>
      <c r="B213" s="17"/>
      <c r="C213" s="17"/>
      <c r="D213" s="17"/>
      <c r="E213" s="17"/>
      <c r="F213" s="17"/>
      <c r="G213" s="19" t="str">
        <f>IFERROR(VLOOKUP($F213,'POZ &amp; FİYAT'!$A$5:$C$44,3,FALSE),"")</f>
        <v/>
      </c>
      <c r="H213" s="17"/>
      <c r="I213" s="18"/>
      <c r="J213" s="18"/>
      <c r="K213" s="18"/>
      <c r="L213" s="18"/>
      <c r="M213" s="18"/>
      <c r="N213" s="20" t="str">
        <f>IF(COUNT(I213:M213)=0,"",PRODUCT(I213:M213))</f>
        <v/>
      </c>
    </row>
    <row r="214" spans="1:14" x14ac:dyDescent="0.25">
      <c r="A214" s="15"/>
      <c r="B214" s="15"/>
      <c r="C214" s="15"/>
      <c r="D214" s="15"/>
      <c r="E214" s="15"/>
      <c r="F214" s="15"/>
      <c r="G214" s="19" t="str">
        <f>IFERROR(VLOOKUP($F214,'POZ &amp; FİYAT'!$A$5:$C$44,3,FALSE),"")</f>
        <v/>
      </c>
      <c r="H214" s="15"/>
      <c r="I214" s="16"/>
      <c r="J214" s="16"/>
      <c r="K214" s="16"/>
      <c r="L214" s="16"/>
      <c r="M214" s="16"/>
      <c r="N214" s="20" t="str">
        <f>IF(COUNT(I214:M214)=0,"",PRODUCT(I214:M214))</f>
        <v/>
      </c>
    </row>
    <row r="215" spans="1:14" x14ac:dyDescent="0.25">
      <c r="A215" s="17"/>
      <c r="B215" s="17"/>
      <c r="C215" s="17"/>
      <c r="D215" s="17"/>
      <c r="E215" s="17"/>
      <c r="F215" s="17"/>
      <c r="G215" s="19" t="str">
        <f>IFERROR(VLOOKUP($F215,'POZ &amp; FİYAT'!$A$5:$C$44,3,FALSE),"")</f>
        <v/>
      </c>
      <c r="H215" s="17"/>
      <c r="I215" s="18"/>
      <c r="J215" s="18"/>
      <c r="K215" s="18"/>
      <c r="L215" s="18"/>
      <c r="M215" s="18"/>
      <c r="N215" s="20" t="str">
        <f>IF(COUNT(I215:M215)=0,"",PRODUCT(I215:M215))</f>
        <v/>
      </c>
    </row>
    <row r="216" spans="1:14" x14ac:dyDescent="0.25">
      <c r="A216" s="15"/>
      <c r="B216" s="15"/>
      <c r="C216" s="15"/>
      <c r="D216" s="15"/>
      <c r="E216" s="15"/>
      <c r="F216" s="15"/>
      <c r="G216" s="19" t="str">
        <f>IFERROR(VLOOKUP($F216,'POZ &amp; FİYAT'!$A$5:$C$44,3,FALSE),"")</f>
        <v/>
      </c>
      <c r="H216" s="15"/>
      <c r="I216" s="16"/>
      <c r="J216" s="16"/>
      <c r="K216" s="16"/>
      <c r="L216" s="16"/>
      <c r="M216" s="16"/>
      <c r="N216" s="20" t="str">
        <f>IF(COUNT(I216:M216)=0,"",PRODUCT(I216:M216))</f>
        <v/>
      </c>
    </row>
    <row r="217" spans="1:14" x14ac:dyDescent="0.25">
      <c r="A217" s="17"/>
      <c r="B217" s="17"/>
      <c r="C217" s="17"/>
      <c r="D217" s="17"/>
      <c r="E217" s="17"/>
      <c r="F217" s="17"/>
      <c r="G217" s="19" t="str">
        <f>IFERROR(VLOOKUP($F217,'POZ &amp; FİYAT'!$A$5:$C$44,3,FALSE),"")</f>
        <v/>
      </c>
      <c r="H217" s="17"/>
      <c r="I217" s="18"/>
      <c r="J217" s="18"/>
      <c r="K217" s="18"/>
      <c r="L217" s="18"/>
      <c r="M217" s="18"/>
      <c r="N217" s="20" t="str">
        <f>IF(COUNT(I217:M217)=0,"",PRODUCT(I217:M217))</f>
        <v/>
      </c>
    </row>
    <row r="218" spans="1:14" x14ac:dyDescent="0.25">
      <c r="A218" s="15"/>
      <c r="B218" s="15"/>
      <c r="C218" s="15"/>
      <c r="D218" s="15"/>
      <c r="E218" s="15"/>
      <c r="F218" s="15"/>
      <c r="G218" s="19" t="str">
        <f>IFERROR(VLOOKUP($F218,'POZ &amp; FİYAT'!$A$5:$C$44,3,FALSE),"")</f>
        <v/>
      </c>
      <c r="H218" s="15"/>
      <c r="I218" s="16"/>
      <c r="J218" s="16"/>
      <c r="K218" s="16"/>
      <c r="L218" s="16"/>
      <c r="M218" s="16"/>
      <c r="N218" s="20" t="str">
        <f>IF(COUNT(I218:M218)=0,"",PRODUCT(I218:M218))</f>
        <v/>
      </c>
    </row>
    <row r="219" spans="1:14" x14ac:dyDescent="0.25">
      <c r="A219" s="17"/>
      <c r="B219" s="17"/>
      <c r="C219" s="17"/>
      <c r="D219" s="17"/>
      <c r="E219" s="17"/>
      <c r="F219" s="17"/>
      <c r="G219" s="19" t="str">
        <f>IFERROR(VLOOKUP($F219,'POZ &amp; FİYAT'!$A$5:$C$44,3,FALSE),"")</f>
        <v/>
      </c>
      <c r="H219" s="17"/>
      <c r="I219" s="18"/>
      <c r="J219" s="18"/>
      <c r="K219" s="18"/>
      <c r="L219" s="18"/>
      <c r="M219" s="18"/>
      <c r="N219" s="20" t="str">
        <f>IF(COUNT(I219:M219)=0,"",PRODUCT(I219:M219))</f>
        <v/>
      </c>
    </row>
    <row r="220" spans="1:14" x14ac:dyDescent="0.25">
      <c r="A220" s="15"/>
      <c r="B220" s="15"/>
      <c r="C220" s="15"/>
      <c r="D220" s="15"/>
      <c r="E220" s="15"/>
      <c r="F220" s="15"/>
      <c r="G220" s="19" t="str">
        <f>IFERROR(VLOOKUP($F220,'POZ &amp; FİYAT'!$A$5:$C$44,3,FALSE),"")</f>
        <v/>
      </c>
      <c r="H220" s="15"/>
      <c r="I220" s="16"/>
      <c r="J220" s="16"/>
      <c r="K220" s="16"/>
      <c r="L220" s="16"/>
      <c r="M220" s="16"/>
      <c r="N220" s="20" t="str">
        <f>IF(COUNT(I220:M220)=0,"",PRODUCT(I220:M220))</f>
        <v/>
      </c>
    </row>
    <row r="221" spans="1:14" x14ac:dyDescent="0.25">
      <c r="A221" s="17"/>
      <c r="B221" s="17"/>
      <c r="C221" s="17"/>
      <c r="D221" s="17"/>
      <c r="E221" s="17"/>
      <c r="F221" s="17"/>
      <c r="G221" s="19" t="str">
        <f>IFERROR(VLOOKUP($F221,'POZ &amp; FİYAT'!$A$5:$C$44,3,FALSE),"")</f>
        <v/>
      </c>
      <c r="H221" s="17"/>
      <c r="I221" s="18"/>
      <c r="J221" s="18"/>
      <c r="K221" s="18"/>
      <c r="L221" s="18"/>
      <c r="M221" s="18"/>
      <c r="N221" s="20" t="str">
        <f>IF(COUNT(I221:M221)=0,"",PRODUCT(I221:M221))</f>
        <v/>
      </c>
    </row>
    <row r="222" spans="1:14" x14ac:dyDescent="0.25">
      <c r="A222" s="15"/>
      <c r="B222" s="15"/>
      <c r="C222" s="15"/>
      <c r="D222" s="15"/>
      <c r="E222" s="15"/>
      <c r="F222" s="15"/>
      <c r="G222" s="19" t="str">
        <f>IFERROR(VLOOKUP($F222,'POZ &amp; FİYAT'!$A$5:$C$44,3,FALSE),"")</f>
        <v/>
      </c>
      <c r="H222" s="15"/>
      <c r="I222" s="16"/>
      <c r="J222" s="16"/>
      <c r="K222" s="16"/>
      <c r="L222" s="16"/>
      <c r="M222" s="16"/>
      <c r="N222" s="20" t="str">
        <f>IF(COUNT(I222:M222)=0,"",PRODUCT(I222:M222))</f>
        <v/>
      </c>
    </row>
    <row r="223" spans="1:14" x14ac:dyDescent="0.25">
      <c r="A223" s="17"/>
      <c r="B223" s="17"/>
      <c r="C223" s="17"/>
      <c r="D223" s="17"/>
      <c r="E223" s="17"/>
      <c r="F223" s="17"/>
      <c r="G223" s="19" t="str">
        <f>IFERROR(VLOOKUP($F223,'POZ &amp; FİYAT'!$A$5:$C$44,3,FALSE),"")</f>
        <v/>
      </c>
      <c r="H223" s="17"/>
      <c r="I223" s="18"/>
      <c r="J223" s="18"/>
      <c r="K223" s="18"/>
      <c r="L223" s="18"/>
      <c r="M223" s="18"/>
      <c r="N223" s="20" t="str">
        <f>IF(COUNT(I223:M223)=0,"",PRODUCT(I223:M223))</f>
        <v/>
      </c>
    </row>
    <row r="224" spans="1:14" x14ac:dyDescent="0.25">
      <c r="A224" s="15"/>
      <c r="B224" s="15"/>
      <c r="C224" s="15"/>
      <c r="D224" s="15"/>
      <c r="E224" s="15"/>
      <c r="F224" s="15"/>
      <c r="G224" s="19" t="str">
        <f>IFERROR(VLOOKUP($F224,'POZ &amp; FİYAT'!$A$5:$C$44,3,FALSE),"")</f>
        <v/>
      </c>
      <c r="H224" s="15"/>
      <c r="I224" s="16"/>
      <c r="J224" s="16"/>
      <c r="K224" s="16"/>
      <c r="L224" s="16"/>
      <c r="M224" s="16"/>
      <c r="N224" s="20" t="str">
        <f>IF(COUNT(I224:M224)=0,"",PRODUCT(I224:M224))</f>
        <v/>
      </c>
    </row>
    <row r="225" spans="1:14" x14ac:dyDescent="0.25">
      <c r="A225" s="17"/>
      <c r="B225" s="17"/>
      <c r="C225" s="17"/>
      <c r="D225" s="17"/>
      <c r="E225" s="17"/>
      <c r="F225" s="17"/>
      <c r="G225" s="19" t="str">
        <f>IFERROR(VLOOKUP($F225,'POZ &amp; FİYAT'!$A$5:$C$44,3,FALSE),"")</f>
        <v/>
      </c>
      <c r="H225" s="17"/>
      <c r="I225" s="18"/>
      <c r="J225" s="18"/>
      <c r="K225" s="18"/>
      <c r="L225" s="18"/>
      <c r="M225" s="18"/>
      <c r="N225" s="20" t="str">
        <f>IF(COUNT(I225:M225)=0,"",PRODUCT(I225:M225))</f>
        <v/>
      </c>
    </row>
    <row r="226" spans="1:14" x14ac:dyDescent="0.25">
      <c r="A226" s="15"/>
      <c r="B226" s="15"/>
      <c r="C226" s="15"/>
      <c r="D226" s="15"/>
      <c r="E226" s="15"/>
      <c r="F226" s="15"/>
      <c r="G226" s="19" t="str">
        <f>IFERROR(VLOOKUP($F226,'POZ &amp; FİYAT'!$A$5:$C$44,3,FALSE),"")</f>
        <v/>
      </c>
      <c r="H226" s="15"/>
      <c r="I226" s="16"/>
      <c r="J226" s="16"/>
      <c r="K226" s="16"/>
      <c r="L226" s="16"/>
      <c r="M226" s="16"/>
      <c r="N226" s="20" t="str">
        <f>IF(COUNT(I226:M226)=0,"",PRODUCT(I226:M226))</f>
        <v/>
      </c>
    </row>
    <row r="227" spans="1:14" x14ac:dyDescent="0.25">
      <c r="A227" s="17"/>
      <c r="B227" s="17"/>
      <c r="C227" s="17"/>
      <c r="D227" s="17"/>
      <c r="E227" s="17"/>
      <c r="F227" s="17"/>
      <c r="G227" s="19" t="str">
        <f>IFERROR(VLOOKUP($F227,'POZ &amp; FİYAT'!$A$5:$C$44,3,FALSE),"")</f>
        <v/>
      </c>
      <c r="H227" s="17"/>
      <c r="I227" s="18"/>
      <c r="J227" s="18"/>
      <c r="K227" s="18"/>
      <c r="L227" s="18"/>
      <c r="M227" s="18"/>
      <c r="N227" s="20" t="str">
        <f>IF(COUNT(I227:M227)=0,"",PRODUCT(I227:M227))</f>
        <v/>
      </c>
    </row>
    <row r="228" spans="1:14" x14ac:dyDescent="0.25">
      <c r="A228" s="15"/>
      <c r="B228" s="15"/>
      <c r="C228" s="15"/>
      <c r="D228" s="15"/>
      <c r="E228" s="15"/>
      <c r="F228" s="15"/>
      <c r="G228" s="19" t="str">
        <f>IFERROR(VLOOKUP($F228,'POZ &amp; FİYAT'!$A$5:$C$44,3,FALSE),"")</f>
        <v/>
      </c>
      <c r="H228" s="15"/>
      <c r="I228" s="16"/>
      <c r="J228" s="16"/>
      <c r="K228" s="16"/>
      <c r="L228" s="16"/>
      <c r="M228" s="16"/>
      <c r="N228" s="20" t="str">
        <f>IF(COUNT(I228:M228)=0,"",PRODUCT(I228:M228))</f>
        <v/>
      </c>
    </row>
    <row r="229" spans="1:14" x14ac:dyDescent="0.25">
      <c r="A229" s="17"/>
      <c r="B229" s="17"/>
      <c r="C229" s="17"/>
      <c r="D229" s="17"/>
      <c r="E229" s="17"/>
      <c r="F229" s="17"/>
      <c r="G229" s="19" t="str">
        <f>IFERROR(VLOOKUP($F229,'POZ &amp; FİYAT'!$A$5:$C$44,3,FALSE),"")</f>
        <v/>
      </c>
      <c r="H229" s="17"/>
      <c r="I229" s="18"/>
      <c r="J229" s="18"/>
      <c r="K229" s="18"/>
      <c r="L229" s="18"/>
      <c r="M229" s="18"/>
      <c r="N229" s="20" t="str">
        <f>IF(COUNT(I229:M229)=0,"",PRODUCT(I229:M229))</f>
        <v/>
      </c>
    </row>
    <row r="230" spans="1:14" x14ac:dyDescent="0.25">
      <c r="A230" s="15"/>
      <c r="B230" s="15"/>
      <c r="C230" s="15"/>
      <c r="D230" s="15"/>
      <c r="E230" s="15"/>
      <c r="F230" s="15"/>
      <c r="G230" s="19" t="str">
        <f>IFERROR(VLOOKUP($F230,'POZ &amp; FİYAT'!$A$5:$C$44,3,FALSE),"")</f>
        <v/>
      </c>
      <c r="H230" s="15"/>
      <c r="I230" s="16"/>
      <c r="J230" s="16"/>
      <c r="K230" s="16"/>
      <c r="L230" s="16"/>
      <c r="M230" s="16"/>
      <c r="N230" s="20" t="str">
        <f>IF(COUNT(I230:M230)=0,"",PRODUCT(I230:M230))</f>
        <v/>
      </c>
    </row>
    <row r="231" spans="1:14" x14ac:dyDescent="0.25">
      <c r="A231" s="17"/>
      <c r="B231" s="17"/>
      <c r="C231" s="17"/>
      <c r="D231" s="17"/>
      <c r="E231" s="17"/>
      <c r="F231" s="17"/>
      <c r="G231" s="19" t="str">
        <f>IFERROR(VLOOKUP($F231,'POZ &amp; FİYAT'!$A$5:$C$44,3,FALSE),"")</f>
        <v/>
      </c>
      <c r="H231" s="17"/>
      <c r="I231" s="18"/>
      <c r="J231" s="18"/>
      <c r="K231" s="18"/>
      <c r="L231" s="18"/>
      <c r="M231" s="18"/>
      <c r="N231" s="20" t="str">
        <f>IF(COUNT(I231:M231)=0,"",PRODUCT(I231:M231))</f>
        <v/>
      </c>
    </row>
    <row r="232" spans="1:14" x14ac:dyDescent="0.25">
      <c r="A232" s="15"/>
      <c r="B232" s="15"/>
      <c r="C232" s="15"/>
      <c r="D232" s="15"/>
      <c r="E232" s="15"/>
      <c r="F232" s="15"/>
      <c r="G232" s="19" t="str">
        <f>IFERROR(VLOOKUP($F232,'POZ &amp; FİYAT'!$A$5:$C$44,3,FALSE),"")</f>
        <v/>
      </c>
      <c r="H232" s="15"/>
      <c r="I232" s="16"/>
      <c r="J232" s="16"/>
      <c r="K232" s="16"/>
      <c r="L232" s="16"/>
      <c r="M232" s="16"/>
      <c r="N232" s="20" t="str">
        <f>IF(COUNT(I232:M232)=0,"",PRODUCT(I232:M232))</f>
        <v/>
      </c>
    </row>
    <row r="233" spans="1:14" x14ac:dyDescent="0.25">
      <c r="A233" s="17"/>
      <c r="B233" s="17"/>
      <c r="C233" s="17"/>
      <c r="D233" s="17"/>
      <c r="E233" s="17"/>
      <c r="F233" s="17"/>
      <c r="G233" s="19" t="str">
        <f>IFERROR(VLOOKUP($F233,'POZ &amp; FİYAT'!$A$5:$C$44,3,FALSE),"")</f>
        <v/>
      </c>
      <c r="H233" s="17"/>
      <c r="I233" s="18"/>
      <c r="J233" s="18"/>
      <c r="K233" s="18"/>
      <c r="L233" s="18"/>
      <c r="M233" s="18"/>
      <c r="N233" s="20" t="str">
        <f>IF(COUNT(I233:M233)=0,"",PRODUCT(I233:M233))</f>
        <v/>
      </c>
    </row>
    <row r="234" spans="1:14" x14ac:dyDescent="0.25">
      <c r="A234" s="15"/>
      <c r="B234" s="15"/>
      <c r="C234" s="15"/>
      <c r="D234" s="15"/>
      <c r="E234" s="15"/>
      <c r="F234" s="15"/>
      <c r="G234" s="19" t="str">
        <f>IFERROR(VLOOKUP($F234,'POZ &amp; FİYAT'!$A$5:$C$44,3,FALSE),"")</f>
        <v/>
      </c>
      <c r="H234" s="15"/>
      <c r="I234" s="16"/>
      <c r="J234" s="16"/>
      <c r="K234" s="16"/>
      <c r="L234" s="16"/>
      <c r="M234" s="16"/>
      <c r="N234" s="20" t="str">
        <f>IF(COUNT(I234:M234)=0,"",PRODUCT(I234:M234))</f>
        <v/>
      </c>
    </row>
    <row r="235" spans="1:14" x14ac:dyDescent="0.25">
      <c r="A235" s="17"/>
      <c r="B235" s="17"/>
      <c r="C235" s="17"/>
      <c r="D235" s="17"/>
      <c r="E235" s="17"/>
      <c r="F235" s="17"/>
      <c r="G235" s="19" t="str">
        <f>IFERROR(VLOOKUP($F235,'POZ &amp; FİYAT'!$A$5:$C$44,3,FALSE),"")</f>
        <v/>
      </c>
      <c r="H235" s="17"/>
      <c r="I235" s="18"/>
      <c r="J235" s="18"/>
      <c r="K235" s="18"/>
      <c r="L235" s="18"/>
      <c r="M235" s="18"/>
      <c r="N235" s="20" t="str">
        <f>IF(COUNT(I235:M235)=0,"",PRODUCT(I235:M235))</f>
        <v/>
      </c>
    </row>
    <row r="236" spans="1:14" x14ac:dyDescent="0.25">
      <c r="A236" s="15"/>
      <c r="B236" s="15"/>
      <c r="C236" s="15"/>
      <c r="D236" s="15"/>
      <c r="E236" s="15"/>
      <c r="F236" s="15"/>
      <c r="G236" s="19" t="str">
        <f>IFERROR(VLOOKUP($F236,'POZ &amp; FİYAT'!$A$5:$C$44,3,FALSE),"")</f>
        <v/>
      </c>
      <c r="H236" s="15"/>
      <c r="I236" s="16"/>
      <c r="J236" s="16"/>
      <c r="K236" s="16"/>
      <c r="L236" s="16"/>
      <c r="M236" s="16"/>
      <c r="N236" s="20" t="str">
        <f>IF(COUNT(I236:M236)=0,"",PRODUCT(I236:M236))</f>
        <v/>
      </c>
    </row>
    <row r="237" spans="1:14" x14ac:dyDescent="0.25">
      <c r="A237" s="17"/>
      <c r="B237" s="17"/>
      <c r="C237" s="17"/>
      <c r="D237" s="17"/>
      <c r="E237" s="17"/>
      <c r="F237" s="17"/>
      <c r="G237" s="19" t="str">
        <f>IFERROR(VLOOKUP($F237,'POZ &amp; FİYAT'!$A$5:$C$44,3,FALSE),"")</f>
        <v/>
      </c>
      <c r="H237" s="17"/>
      <c r="I237" s="18"/>
      <c r="J237" s="18"/>
      <c r="K237" s="18"/>
      <c r="L237" s="18"/>
      <c r="M237" s="18"/>
      <c r="N237" s="20" t="str">
        <f>IF(COUNT(I237:M237)=0,"",PRODUCT(I237:M237))</f>
        <v/>
      </c>
    </row>
    <row r="238" spans="1:14" x14ac:dyDescent="0.25">
      <c r="A238" s="15"/>
      <c r="B238" s="15"/>
      <c r="C238" s="15"/>
      <c r="D238" s="15"/>
      <c r="E238" s="15"/>
      <c r="F238" s="15"/>
      <c r="G238" s="19" t="str">
        <f>IFERROR(VLOOKUP($F238,'POZ &amp; FİYAT'!$A$5:$C$44,3,FALSE),"")</f>
        <v/>
      </c>
      <c r="H238" s="15"/>
      <c r="I238" s="16"/>
      <c r="J238" s="16"/>
      <c r="K238" s="16"/>
      <c r="L238" s="16"/>
      <c r="M238" s="16"/>
      <c r="N238" s="20" t="str">
        <f>IF(COUNT(I238:M238)=0,"",PRODUCT(I238:M238))</f>
        <v/>
      </c>
    </row>
    <row r="239" spans="1:14" x14ac:dyDescent="0.25">
      <c r="A239" s="17"/>
      <c r="B239" s="17"/>
      <c r="C239" s="17"/>
      <c r="D239" s="17"/>
      <c r="E239" s="17"/>
      <c r="F239" s="17"/>
      <c r="G239" s="19" t="str">
        <f>IFERROR(VLOOKUP($F239,'POZ &amp; FİYAT'!$A$5:$C$44,3,FALSE),"")</f>
        <v/>
      </c>
      <c r="H239" s="17"/>
      <c r="I239" s="18"/>
      <c r="J239" s="18"/>
      <c r="K239" s="18"/>
      <c r="L239" s="18"/>
      <c r="M239" s="18"/>
      <c r="N239" s="20" t="str">
        <f>IF(COUNT(I239:M239)=0,"",PRODUCT(I239:M239))</f>
        <v/>
      </c>
    </row>
    <row r="240" spans="1:14" x14ac:dyDescent="0.25">
      <c r="A240" s="15"/>
      <c r="B240" s="15"/>
      <c r="C240" s="15"/>
      <c r="D240" s="15"/>
      <c r="E240" s="15"/>
      <c r="F240" s="15"/>
      <c r="G240" s="19" t="str">
        <f>IFERROR(VLOOKUP($F240,'POZ &amp; FİYAT'!$A$5:$C$44,3,FALSE),"")</f>
        <v/>
      </c>
      <c r="H240" s="15"/>
      <c r="I240" s="16"/>
      <c r="J240" s="16"/>
      <c r="K240" s="16"/>
      <c r="L240" s="16"/>
      <c r="M240" s="16"/>
      <c r="N240" s="20" t="str">
        <f>IF(COUNT(I240:M240)=0,"",PRODUCT(I240:M240))</f>
        <v/>
      </c>
    </row>
    <row r="241" spans="1:14" x14ac:dyDescent="0.25">
      <c r="A241" s="17"/>
      <c r="B241" s="17"/>
      <c r="C241" s="17"/>
      <c r="D241" s="17"/>
      <c r="E241" s="17"/>
      <c r="F241" s="17"/>
      <c r="G241" s="19" t="str">
        <f>IFERROR(VLOOKUP($F241,'POZ &amp; FİYAT'!$A$5:$C$44,3,FALSE),"")</f>
        <v/>
      </c>
      <c r="H241" s="17"/>
      <c r="I241" s="18"/>
      <c r="J241" s="18"/>
      <c r="K241" s="18"/>
      <c r="L241" s="18"/>
      <c r="M241" s="18"/>
      <c r="N241" s="20" t="str">
        <f>IF(COUNT(I241:M241)=0,"",PRODUCT(I241:M241))</f>
        <v/>
      </c>
    </row>
    <row r="242" spans="1:14" x14ac:dyDescent="0.25">
      <c r="A242" s="15"/>
      <c r="B242" s="15"/>
      <c r="C242" s="15"/>
      <c r="D242" s="15"/>
      <c r="E242" s="15"/>
      <c r="F242" s="15"/>
      <c r="G242" s="19" t="str">
        <f>IFERROR(VLOOKUP($F242,'POZ &amp; FİYAT'!$A$5:$C$44,3,FALSE),"")</f>
        <v/>
      </c>
      <c r="H242" s="15"/>
      <c r="I242" s="16"/>
      <c r="J242" s="16"/>
      <c r="K242" s="16"/>
      <c r="L242" s="16"/>
      <c r="M242" s="16"/>
      <c r="N242" s="20" t="str">
        <f>IF(COUNT(I242:M242)=0,"",PRODUCT(I242:M242))</f>
        <v/>
      </c>
    </row>
    <row r="243" spans="1:14" x14ac:dyDescent="0.25">
      <c r="A243" s="17"/>
      <c r="B243" s="17"/>
      <c r="C243" s="17"/>
      <c r="D243" s="17"/>
      <c r="E243" s="17"/>
      <c r="F243" s="17"/>
      <c r="G243" s="19" t="str">
        <f>IFERROR(VLOOKUP($F243,'POZ &amp; FİYAT'!$A$5:$C$44,3,FALSE),"")</f>
        <v/>
      </c>
      <c r="H243" s="17"/>
      <c r="I243" s="18"/>
      <c r="J243" s="18"/>
      <c r="K243" s="18"/>
      <c r="L243" s="18"/>
      <c r="M243" s="18"/>
      <c r="N243" s="20" t="str">
        <f>IF(COUNT(I243:M243)=0,"",PRODUCT(I243:M243))</f>
        <v/>
      </c>
    </row>
    <row r="244" spans="1:14" x14ac:dyDescent="0.25">
      <c r="A244" s="15"/>
      <c r="B244" s="15"/>
      <c r="C244" s="15"/>
      <c r="D244" s="15"/>
      <c r="E244" s="15"/>
      <c r="F244" s="15"/>
      <c r="G244" s="19" t="str">
        <f>IFERROR(VLOOKUP($F244,'POZ &amp; FİYAT'!$A$5:$C$44,3,FALSE),"")</f>
        <v/>
      </c>
      <c r="H244" s="15"/>
      <c r="I244" s="16"/>
      <c r="J244" s="16"/>
      <c r="K244" s="16"/>
      <c r="L244" s="16"/>
      <c r="M244" s="16"/>
      <c r="N244" s="20" t="str">
        <f>IF(COUNT(I244:M244)=0,"",PRODUCT(I244:M244))</f>
        <v/>
      </c>
    </row>
    <row r="245" spans="1:14" x14ac:dyDescent="0.25">
      <c r="A245" s="17"/>
      <c r="B245" s="17"/>
      <c r="C245" s="17"/>
      <c r="D245" s="17"/>
      <c r="E245" s="17"/>
      <c r="F245" s="17"/>
      <c r="G245" s="19" t="str">
        <f>IFERROR(VLOOKUP($F245,'POZ &amp; FİYAT'!$A$5:$C$44,3,FALSE),"")</f>
        <v/>
      </c>
      <c r="H245" s="17"/>
      <c r="I245" s="18"/>
      <c r="J245" s="18"/>
      <c r="K245" s="18"/>
      <c r="L245" s="18"/>
      <c r="M245" s="18"/>
      <c r="N245" s="20" t="str">
        <f>IF(COUNT(I245:M245)=0,"",PRODUCT(I245:M245))</f>
        <v/>
      </c>
    </row>
    <row r="246" spans="1:14" x14ac:dyDescent="0.25">
      <c r="A246" s="15"/>
      <c r="B246" s="15"/>
      <c r="C246" s="15"/>
      <c r="D246" s="15"/>
      <c r="E246" s="15"/>
      <c r="F246" s="15"/>
      <c r="G246" s="19" t="str">
        <f>IFERROR(VLOOKUP($F246,'POZ &amp; FİYAT'!$A$5:$C$44,3,FALSE),"")</f>
        <v/>
      </c>
      <c r="H246" s="15"/>
      <c r="I246" s="16"/>
      <c r="J246" s="16"/>
      <c r="K246" s="16"/>
      <c r="L246" s="16"/>
      <c r="M246" s="16"/>
      <c r="N246" s="20" t="str">
        <f>IF(COUNT(I246:M246)=0,"",PRODUCT(I246:M246))</f>
        <v/>
      </c>
    </row>
    <row r="247" spans="1:14" x14ac:dyDescent="0.25">
      <c r="A247" s="17"/>
      <c r="B247" s="17"/>
      <c r="C247" s="17"/>
      <c r="D247" s="17"/>
      <c r="E247" s="17"/>
      <c r="F247" s="17"/>
      <c r="G247" s="19" t="str">
        <f>IFERROR(VLOOKUP($F247,'POZ &amp; FİYAT'!$A$5:$C$44,3,FALSE),"")</f>
        <v/>
      </c>
      <c r="H247" s="17"/>
      <c r="I247" s="18"/>
      <c r="J247" s="18"/>
      <c r="K247" s="18"/>
      <c r="L247" s="18"/>
      <c r="M247" s="18"/>
      <c r="N247" s="20" t="str">
        <f>IF(COUNT(I247:M247)=0,"",PRODUCT(I247:M247))</f>
        <v/>
      </c>
    </row>
    <row r="248" spans="1:14" x14ac:dyDescent="0.25">
      <c r="A248" s="15"/>
      <c r="B248" s="15"/>
      <c r="C248" s="15"/>
      <c r="D248" s="15"/>
      <c r="E248" s="15"/>
      <c r="F248" s="15"/>
      <c r="G248" s="19" t="str">
        <f>IFERROR(VLOOKUP($F248,'POZ &amp; FİYAT'!$A$5:$C$44,3,FALSE),"")</f>
        <v/>
      </c>
      <c r="H248" s="15"/>
      <c r="I248" s="16"/>
      <c r="J248" s="16"/>
      <c r="K248" s="16"/>
      <c r="L248" s="16"/>
      <c r="M248" s="16"/>
      <c r="N248" s="20" t="str">
        <f>IF(COUNT(I248:M248)=0,"",PRODUCT(I248:M248))</f>
        <v/>
      </c>
    </row>
    <row r="249" spans="1:14" x14ac:dyDescent="0.25">
      <c r="A249" s="17"/>
      <c r="B249" s="17"/>
      <c r="C249" s="17"/>
      <c r="D249" s="17"/>
      <c r="E249" s="17"/>
      <c r="F249" s="17"/>
      <c r="G249" s="19" t="str">
        <f>IFERROR(VLOOKUP($F249,'POZ &amp; FİYAT'!$A$5:$C$44,3,FALSE),"")</f>
        <v/>
      </c>
      <c r="H249" s="17"/>
      <c r="I249" s="18"/>
      <c r="J249" s="18"/>
      <c r="K249" s="18"/>
      <c r="L249" s="18"/>
      <c r="M249" s="18"/>
      <c r="N249" s="20" t="str">
        <f>IF(COUNT(I249:M249)=0,"",PRODUCT(I249:M249))</f>
        <v/>
      </c>
    </row>
    <row r="250" spans="1:14" x14ac:dyDescent="0.25">
      <c r="A250" s="15"/>
      <c r="B250" s="15"/>
      <c r="C250" s="15"/>
      <c r="D250" s="15"/>
      <c r="E250" s="15"/>
      <c r="F250" s="15"/>
      <c r="G250" s="19" t="str">
        <f>IFERROR(VLOOKUP($F250,'POZ &amp; FİYAT'!$A$5:$C$44,3,FALSE),"")</f>
        <v/>
      </c>
      <c r="H250" s="15"/>
      <c r="I250" s="16"/>
      <c r="J250" s="16"/>
      <c r="K250" s="16"/>
      <c r="L250" s="16"/>
      <c r="M250" s="16"/>
      <c r="N250" s="20" t="str">
        <f>IF(COUNT(I250:M250)=0,"",PRODUCT(I250:M250))</f>
        <v/>
      </c>
    </row>
    <row r="251" spans="1:14" x14ac:dyDescent="0.25">
      <c r="A251" s="17"/>
      <c r="B251" s="17"/>
      <c r="C251" s="17"/>
      <c r="D251" s="17"/>
      <c r="E251" s="17"/>
      <c r="F251" s="17"/>
      <c r="G251" s="19" t="str">
        <f>IFERROR(VLOOKUP($F251,'POZ &amp; FİYAT'!$A$5:$C$44,3,FALSE),"")</f>
        <v/>
      </c>
      <c r="H251" s="17"/>
      <c r="I251" s="18"/>
      <c r="J251" s="18"/>
      <c r="K251" s="18"/>
      <c r="L251" s="18"/>
      <c r="M251" s="18"/>
      <c r="N251" s="20" t="str">
        <f>IF(COUNT(I251:M251)=0,"",PRODUCT(I251:M251))</f>
        <v/>
      </c>
    </row>
    <row r="252" spans="1:14" x14ac:dyDescent="0.25">
      <c r="A252" s="15"/>
      <c r="B252" s="15"/>
      <c r="C252" s="15"/>
      <c r="D252" s="15"/>
      <c r="E252" s="15"/>
      <c r="F252" s="15"/>
      <c r="G252" s="19" t="str">
        <f>IFERROR(VLOOKUP($F252,'POZ &amp; FİYAT'!$A$5:$C$44,3,FALSE),"")</f>
        <v/>
      </c>
      <c r="H252" s="15"/>
      <c r="I252" s="16"/>
      <c r="J252" s="16"/>
      <c r="K252" s="16"/>
      <c r="L252" s="16"/>
      <c r="M252" s="16"/>
      <c r="N252" s="20" t="str">
        <f>IF(COUNT(I252:M252)=0,"",PRODUCT(I252:M252))</f>
        <v/>
      </c>
    </row>
    <row r="253" spans="1:14" x14ac:dyDescent="0.25">
      <c r="A253" s="17"/>
      <c r="B253" s="17"/>
      <c r="C253" s="17"/>
      <c r="D253" s="17"/>
      <c r="E253" s="17"/>
      <c r="F253" s="17"/>
      <c r="G253" s="19" t="str">
        <f>IFERROR(VLOOKUP($F253,'POZ &amp; FİYAT'!$A$5:$C$44,3,FALSE),"")</f>
        <v/>
      </c>
      <c r="H253" s="17"/>
      <c r="I253" s="18"/>
      <c r="J253" s="18"/>
      <c r="K253" s="18"/>
      <c r="L253" s="18"/>
      <c r="M253" s="18"/>
      <c r="N253" s="20" t="str">
        <f>IF(COUNT(I253:M253)=0,"",PRODUCT(I253:M253))</f>
        <v/>
      </c>
    </row>
    <row r="254" spans="1:14" x14ac:dyDescent="0.25">
      <c r="A254" s="15"/>
      <c r="B254" s="15"/>
      <c r="C254" s="15"/>
      <c r="D254" s="15"/>
      <c r="E254" s="15"/>
      <c r="F254" s="15"/>
      <c r="G254" s="19" t="str">
        <f>IFERROR(VLOOKUP($F254,'POZ &amp; FİYAT'!$A$5:$C$44,3,FALSE),"")</f>
        <v/>
      </c>
      <c r="H254" s="15"/>
      <c r="I254" s="16"/>
      <c r="J254" s="16"/>
      <c r="K254" s="16"/>
      <c r="L254" s="16"/>
      <c r="M254" s="16"/>
      <c r="N254" s="20" t="str">
        <f>IF(COUNT(I254:M254)=0,"",PRODUCT(I254:M254))</f>
        <v/>
      </c>
    </row>
    <row r="255" spans="1:14" x14ac:dyDescent="0.25">
      <c r="A255" s="17"/>
      <c r="B255" s="17"/>
      <c r="C255" s="17"/>
      <c r="D255" s="17"/>
      <c r="E255" s="17"/>
      <c r="F255" s="17"/>
      <c r="G255" s="19" t="str">
        <f>IFERROR(VLOOKUP($F255,'POZ &amp; FİYAT'!$A$5:$C$44,3,FALSE),"")</f>
        <v/>
      </c>
      <c r="H255" s="17"/>
      <c r="I255" s="18"/>
      <c r="J255" s="18"/>
      <c r="K255" s="18"/>
      <c r="L255" s="18"/>
      <c r="M255" s="18"/>
      <c r="N255" s="20" t="str">
        <f>IF(COUNT(I255:M255)=0,"",PRODUCT(I255:M255))</f>
        <v/>
      </c>
    </row>
    <row r="256" spans="1:14" x14ac:dyDescent="0.25">
      <c r="A256" s="15"/>
      <c r="B256" s="15"/>
      <c r="C256" s="15"/>
      <c r="D256" s="15"/>
      <c r="E256" s="15"/>
      <c r="F256" s="15"/>
      <c r="G256" s="19" t="str">
        <f>IFERROR(VLOOKUP($F256,'POZ &amp; FİYAT'!$A$5:$C$44,3,FALSE),"")</f>
        <v/>
      </c>
      <c r="H256" s="15"/>
      <c r="I256" s="16"/>
      <c r="J256" s="16"/>
      <c r="K256" s="16"/>
      <c r="L256" s="16"/>
      <c r="M256" s="16"/>
      <c r="N256" s="20" t="str">
        <f>IF(COUNT(I256:M256)=0,"",PRODUCT(I256:M256))</f>
        <v/>
      </c>
    </row>
    <row r="257" spans="1:14" x14ac:dyDescent="0.25">
      <c r="A257" s="17"/>
      <c r="B257" s="17"/>
      <c r="C257" s="17"/>
      <c r="D257" s="17"/>
      <c r="E257" s="17"/>
      <c r="F257" s="17"/>
      <c r="G257" s="19" t="str">
        <f>IFERROR(VLOOKUP($F257,'POZ &amp; FİYAT'!$A$5:$C$44,3,FALSE),"")</f>
        <v/>
      </c>
      <c r="H257" s="17"/>
      <c r="I257" s="18"/>
      <c r="J257" s="18"/>
      <c r="K257" s="18"/>
      <c r="L257" s="18"/>
      <c r="M257" s="18"/>
      <c r="N257" s="20" t="str">
        <f>IF(COUNT(I257:M257)=0,"",PRODUCT(I257:M257))</f>
        <v/>
      </c>
    </row>
    <row r="258" spans="1:14" x14ac:dyDescent="0.25">
      <c r="A258" s="15"/>
      <c r="B258" s="15"/>
      <c r="C258" s="15"/>
      <c r="D258" s="15"/>
      <c r="E258" s="15"/>
      <c r="F258" s="15"/>
      <c r="G258" s="19" t="str">
        <f>IFERROR(VLOOKUP($F258,'POZ &amp; FİYAT'!$A$5:$C$44,3,FALSE),"")</f>
        <v/>
      </c>
      <c r="H258" s="15"/>
      <c r="I258" s="16"/>
      <c r="J258" s="16"/>
      <c r="K258" s="16"/>
      <c r="L258" s="16"/>
      <c r="M258" s="16"/>
      <c r="N258" s="20" t="str">
        <f>IF(COUNT(I258:M258)=0,"",PRODUCT(I258:M258))</f>
        <v/>
      </c>
    </row>
    <row r="259" spans="1:14" x14ac:dyDescent="0.25">
      <c r="A259" s="17"/>
      <c r="B259" s="17"/>
      <c r="C259" s="17"/>
      <c r="D259" s="17"/>
      <c r="E259" s="17"/>
      <c r="F259" s="17"/>
      <c r="G259" s="19" t="str">
        <f>IFERROR(VLOOKUP($F259,'POZ &amp; FİYAT'!$A$5:$C$44,3,FALSE),"")</f>
        <v/>
      </c>
      <c r="H259" s="17"/>
      <c r="I259" s="18"/>
      <c r="J259" s="18"/>
      <c r="K259" s="18"/>
      <c r="L259" s="18"/>
      <c r="M259" s="18"/>
      <c r="N259" s="20" t="str">
        <f>IF(COUNT(I259:M259)=0,"",PRODUCT(I259:M259))</f>
        <v/>
      </c>
    </row>
    <row r="260" spans="1:14" x14ac:dyDescent="0.25">
      <c r="A260" s="15"/>
      <c r="B260" s="15"/>
      <c r="C260" s="15"/>
      <c r="D260" s="15"/>
      <c r="E260" s="15"/>
      <c r="F260" s="15"/>
      <c r="G260" s="19" t="str">
        <f>IFERROR(VLOOKUP($F260,'POZ &amp; FİYAT'!$A$5:$C$44,3,FALSE),"")</f>
        <v/>
      </c>
      <c r="H260" s="15"/>
      <c r="I260" s="16"/>
      <c r="J260" s="16"/>
      <c r="K260" s="16"/>
      <c r="L260" s="16"/>
      <c r="M260" s="16"/>
      <c r="N260" s="20" t="str">
        <f>IF(COUNT(I260:M260)=0,"",PRODUCT(I260:M260))</f>
        <v/>
      </c>
    </row>
    <row r="261" spans="1:14" x14ac:dyDescent="0.25">
      <c r="A261" s="17"/>
      <c r="B261" s="17"/>
      <c r="C261" s="17"/>
      <c r="D261" s="17"/>
      <c r="E261" s="17"/>
      <c r="F261" s="17"/>
      <c r="G261" s="19" t="str">
        <f>IFERROR(VLOOKUP($F261,'POZ &amp; FİYAT'!$A$5:$C$44,3,FALSE),"")</f>
        <v/>
      </c>
      <c r="H261" s="17"/>
      <c r="I261" s="18"/>
      <c r="J261" s="18"/>
      <c r="K261" s="18"/>
      <c r="L261" s="18"/>
      <c r="M261" s="18"/>
      <c r="N261" s="20" t="str">
        <f>IF(COUNT(I261:M261)=0,"",PRODUCT(I261:M261))</f>
        <v/>
      </c>
    </row>
    <row r="262" spans="1:14" x14ac:dyDescent="0.25">
      <c r="A262" s="15"/>
      <c r="B262" s="15"/>
      <c r="C262" s="15"/>
      <c r="D262" s="15"/>
      <c r="E262" s="15"/>
      <c r="F262" s="15"/>
      <c r="G262" s="19" t="str">
        <f>IFERROR(VLOOKUP($F262,'POZ &amp; FİYAT'!$A$5:$C$44,3,FALSE),"")</f>
        <v/>
      </c>
      <c r="H262" s="15"/>
      <c r="I262" s="16"/>
      <c r="J262" s="16"/>
      <c r="K262" s="16"/>
      <c r="L262" s="16"/>
      <c r="M262" s="16"/>
      <c r="N262" s="20" t="str">
        <f>IF(COUNT(I262:M262)=0,"",PRODUCT(I262:M262))</f>
        <v/>
      </c>
    </row>
    <row r="263" spans="1:14" x14ac:dyDescent="0.25">
      <c r="A263" s="17"/>
      <c r="B263" s="17"/>
      <c r="C263" s="17"/>
      <c r="D263" s="17"/>
      <c r="E263" s="17"/>
      <c r="F263" s="17"/>
      <c r="G263" s="19" t="str">
        <f>IFERROR(VLOOKUP($F263,'POZ &amp; FİYAT'!$A$5:$C$44,3,FALSE),"")</f>
        <v/>
      </c>
      <c r="H263" s="17"/>
      <c r="I263" s="18"/>
      <c r="J263" s="18"/>
      <c r="K263" s="18"/>
      <c r="L263" s="18"/>
      <c r="M263" s="18"/>
      <c r="N263" s="20" t="str">
        <f>IF(COUNT(I263:M263)=0,"",PRODUCT(I263:M263))</f>
        <v/>
      </c>
    </row>
    <row r="264" spans="1:14" x14ac:dyDescent="0.25">
      <c r="A264" s="15"/>
      <c r="B264" s="15"/>
      <c r="C264" s="15"/>
      <c r="D264" s="15"/>
      <c r="E264" s="15"/>
      <c r="F264" s="15"/>
      <c r="G264" s="19" t="str">
        <f>IFERROR(VLOOKUP($F264,'POZ &amp; FİYAT'!$A$5:$C$44,3,FALSE),"")</f>
        <v/>
      </c>
      <c r="H264" s="15"/>
      <c r="I264" s="16"/>
      <c r="J264" s="16"/>
      <c r="K264" s="16"/>
      <c r="L264" s="16"/>
      <c r="M264" s="16"/>
      <c r="N264" s="20" t="str">
        <f>IF(COUNT(I264:M264)=0,"",PRODUCT(I264:M264))</f>
        <v/>
      </c>
    </row>
    <row r="265" spans="1:14" x14ac:dyDescent="0.25">
      <c r="A265" s="17"/>
      <c r="B265" s="17"/>
      <c r="C265" s="17"/>
      <c r="D265" s="17"/>
      <c r="E265" s="17"/>
      <c r="F265" s="17"/>
      <c r="G265" s="19" t="str">
        <f>IFERROR(VLOOKUP($F265,'POZ &amp; FİYAT'!$A$5:$C$44,3,FALSE),"")</f>
        <v/>
      </c>
      <c r="H265" s="17"/>
      <c r="I265" s="18"/>
      <c r="J265" s="18"/>
      <c r="K265" s="18"/>
      <c r="L265" s="18"/>
      <c r="M265" s="18"/>
      <c r="N265" s="20" t="str">
        <f>IF(COUNT(I265:M265)=0,"",PRODUCT(I265:M265))</f>
        <v/>
      </c>
    </row>
    <row r="266" spans="1:14" x14ac:dyDescent="0.25">
      <c r="A266" s="15"/>
      <c r="B266" s="15"/>
      <c r="C266" s="15"/>
      <c r="D266" s="15"/>
      <c r="E266" s="15"/>
      <c r="F266" s="15"/>
      <c r="G266" s="19" t="str">
        <f>IFERROR(VLOOKUP($F266,'POZ &amp; FİYAT'!$A$5:$C$44,3,FALSE),"")</f>
        <v/>
      </c>
      <c r="H266" s="15"/>
      <c r="I266" s="16"/>
      <c r="J266" s="16"/>
      <c r="K266" s="16"/>
      <c r="L266" s="16"/>
      <c r="M266" s="16"/>
      <c r="N266" s="20" t="str">
        <f>IF(COUNT(I266:M266)=0,"",PRODUCT(I266:M266))</f>
        <v/>
      </c>
    </row>
    <row r="267" spans="1:14" x14ac:dyDescent="0.25">
      <c r="A267" s="17"/>
      <c r="B267" s="17"/>
      <c r="C267" s="17"/>
      <c r="D267" s="17"/>
      <c r="E267" s="17"/>
      <c r="F267" s="17"/>
      <c r="G267" s="19" t="str">
        <f>IFERROR(VLOOKUP($F267,'POZ &amp; FİYAT'!$A$5:$C$44,3,FALSE),"")</f>
        <v/>
      </c>
      <c r="H267" s="17"/>
      <c r="I267" s="18"/>
      <c r="J267" s="18"/>
      <c r="K267" s="18"/>
      <c r="L267" s="18"/>
      <c r="M267" s="18"/>
      <c r="N267" s="20" t="str">
        <f>IF(COUNT(I267:M267)=0,"",PRODUCT(I267:M267))</f>
        <v/>
      </c>
    </row>
    <row r="268" spans="1:14" x14ac:dyDescent="0.25">
      <c r="A268" s="15"/>
      <c r="B268" s="15"/>
      <c r="C268" s="15"/>
      <c r="D268" s="15"/>
      <c r="E268" s="15"/>
      <c r="F268" s="15"/>
      <c r="G268" s="19" t="str">
        <f>IFERROR(VLOOKUP($F268,'POZ &amp; FİYAT'!$A$5:$C$44,3,FALSE),"")</f>
        <v/>
      </c>
      <c r="H268" s="15"/>
      <c r="I268" s="16"/>
      <c r="J268" s="16"/>
      <c r="K268" s="16"/>
      <c r="L268" s="16"/>
      <c r="M268" s="16"/>
      <c r="N268" s="20" t="str">
        <f>IF(COUNT(I268:M268)=0,"",PRODUCT(I268:M268))</f>
        <v/>
      </c>
    </row>
    <row r="269" spans="1:14" x14ac:dyDescent="0.25">
      <c r="A269" s="17"/>
      <c r="B269" s="17"/>
      <c r="C269" s="17"/>
      <c r="D269" s="17"/>
      <c r="E269" s="17"/>
      <c r="F269" s="17"/>
      <c r="G269" s="19" t="str">
        <f>IFERROR(VLOOKUP($F269,'POZ &amp; FİYAT'!$A$5:$C$44,3,FALSE),"")</f>
        <v/>
      </c>
      <c r="H269" s="17"/>
      <c r="I269" s="18"/>
      <c r="J269" s="18"/>
      <c r="K269" s="18"/>
      <c r="L269" s="18"/>
      <c r="M269" s="18"/>
      <c r="N269" s="20" t="str">
        <f>IF(COUNT(I269:M269)=0,"",PRODUCT(I269:M269))</f>
        <v/>
      </c>
    </row>
    <row r="270" spans="1:14" x14ac:dyDescent="0.25">
      <c r="A270" s="15"/>
      <c r="B270" s="15"/>
      <c r="C270" s="15"/>
      <c r="D270" s="15"/>
      <c r="E270" s="15"/>
      <c r="F270" s="15"/>
      <c r="G270" s="19" t="str">
        <f>IFERROR(VLOOKUP($F270,'POZ &amp; FİYAT'!$A$5:$C$44,3,FALSE),"")</f>
        <v/>
      </c>
      <c r="H270" s="15"/>
      <c r="I270" s="16"/>
      <c r="J270" s="16"/>
      <c r="K270" s="16"/>
      <c r="L270" s="16"/>
      <c r="M270" s="16"/>
      <c r="N270" s="20" t="str">
        <f>IF(COUNT(I270:M270)=0,"",PRODUCT(I270:M270))</f>
        <v/>
      </c>
    </row>
    <row r="271" spans="1:14" x14ac:dyDescent="0.25">
      <c r="A271" s="17"/>
      <c r="B271" s="17"/>
      <c r="C271" s="17"/>
      <c r="D271" s="17"/>
      <c r="E271" s="17"/>
      <c r="F271" s="17"/>
      <c r="G271" s="19" t="str">
        <f>IFERROR(VLOOKUP($F271,'POZ &amp; FİYAT'!$A$5:$C$44,3,FALSE),"")</f>
        <v/>
      </c>
      <c r="H271" s="17"/>
      <c r="I271" s="18"/>
      <c r="J271" s="18"/>
      <c r="K271" s="18"/>
      <c r="L271" s="18"/>
      <c r="M271" s="18"/>
      <c r="N271" s="20" t="str">
        <f>IF(COUNT(I271:M271)=0,"",PRODUCT(I271:M271))</f>
        <v/>
      </c>
    </row>
    <row r="272" spans="1:14" x14ac:dyDescent="0.25">
      <c r="A272" s="15"/>
      <c r="B272" s="15"/>
      <c r="C272" s="15"/>
      <c r="D272" s="15"/>
      <c r="E272" s="15"/>
      <c r="F272" s="15"/>
      <c r="G272" s="19" t="str">
        <f>IFERROR(VLOOKUP($F272,'POZ &amp; FİYAT'!$A$5:$C$44,3,FALSE),"")</f>
        <v/>
      </c>
      <c r="H272" s="15"/>
      <c r="I272" s="16"/>
      <c r="J272" s="16"/>
      <c r="K272" s="16"/>
      <c r="L272" s="16"/>
      <c r="M272" s="16"/>
      <c r="N272" s="20" t="str">
        <f>IF(COUNT(I272:M272)=0,"",PRODUCT(I272:M272))</f>
        <v/>
      </c>
    </row>
    <row r="273" spans="1:14" x14ac:dyDescent="0.25">
      <c r="A273" s="17"/>
      <c r="B273" s="17"/>
      <c r="C273" s="17"/>
      <c r="D273" s="17"/>
      <c r="E273" s="17"/>
      <c r="F273" s="17"/>
      <c r="G273" s="19" t="str">
        <f>IFERROR(VLOOKUP($F273,'POZ &amp; FİYAT'!$A$5:$C$44,3,FALSE),"")</f>
        <v/>
      </c>
      <c r="H273" s="17"/>
      <c r="I273" s="18"/>
      <c r="J273" s="18"/>
      <c r="K273" s="18"/>
      <c r="L273" s="18"/>
      <c r="M273" s="18"/>
      <c r="N273" s="20" t="str">
        <f>IF(COUNT(I273:M273)=0,"",PRODUCT(I273:M273))</f>
        <v/>
      </c>
    </row>
    <row r="274" spans="1:14" x14ac:dyDescent="0.25">
      <c r="A274" s="15"/>
      <c r="B274" s="15"/>
      <c r="C274" s="15"/>
      <c r="D274" s="15"/>
      <c r="E274" s="15"/>
      <c r="F274" s="15"/>
      <c r="G274" s="19" t="str">
        <f>IFERROR(VLOOKUP($F274,'POZ &amp; FİYAT'!$A$5:$C$44,3,FALSE),"")</f>
        <v/>
      </c>
      <c r="H274" s="15"/>
      <c r="I274" s="16"/>
      <c r="J274" s="16"/>
      <c r="K274" s="16"/>
      <c r="L274" s="16"/>
      <c r="M274" s="16"/>
      <c r="N274" s="20" t="str">
        <f>IF(COUNT(I274:M274)=0,"",PRODUCT(I274:M274))</f>
        <v/>
      </c>
    </row>
    <row r="275" spans="1:14" x14ac:dyDescent="0.25">
      <c r="A275" s="17"/>
      <c r="B275" s="17"/>
      <c r="C275" s="17"/>
      <c r="D275" s="17"/>
      <c r="E275" s="17"/>
      <c r="F275" s="17"/>
      <c r="G275" s="19" t="str">
        <f>IFERROR(VLOOKUP($F275,'POZ &amp; FİYAT'!$A$5:$C$44,3,FALSE),"")</f>
        <v/>
      </c>
      <c r="H275" s="17"/>
      <c r="I275" s="18"/>
      <c r="J275" s="18"/>
      <c r="K275" s="18"/>
      <c r="L275" s="18"/>
      <c r="M275" s="18"/>
      <c r="N275" s="20" t="str">
        <f>IF(COUNT(I275:M275)=0,"",PRODUCT(I275:M275))</f>
        <v/>
      </c>
    </row>
    <row r="276" spans="1:14" x14ac:dyDescent="0.25">
      <c r="A276" s="15"/>
      <c r="B276" s="15"/>
      <c r="C276" s="15"/>
      <c r="D276" s="15"/>
      <c r="E276" s="15"/>
      <c r="F276" s="15"/>
      <c r="G276" s="19" t="str">
        <f>IFERROR(VLOOKUP($F276,'POZ &amp; FİYAT'!$A$5:$C$44,3,FALSE),"")</f>
        <v/>
      </c>
      <c r="H276" s="15"/>
      <c r="I276" s="16"/>
      <c r="J276" s="16"/>
      <c r="K276" s="16"/>
      <c r="L276" s="16"/>
      <c r="M276" s="16"/>
      <c r="N276" s="20" t="str">
        <f>IF(COUNT(I276:M276)=0,"",PRODUCT(I276:M276))</f>
        <v/>
      </c>
    </row>
    <row r="277" spans="1:14" x14ac:dyDescent="0.25">
      <c r="A277" s="17"/>
      <c r="B277" s="17"/>
      <c r="C277" s="17"/>
      <c r="D277" s="17"/>
      <c r="E277" s="17"/>
      <c r="F277" s="17"/>
      <c r="G277" s="19" t="str">
        <f>IFERROR(VLOOKUP($F277,'POZ &amp; FİYAT'!$A$5:$C$44,3,FALSE),"")</f>
        <v/>
      </c>
      <c r="H277" s="17"/>
      <c r="I277" s="18"/>
      <c r="J277" s="18"/>
      <c r="K277" s="18"/>
      <c r="L277" s="18"/>
      <c r="M277" s="18"/>
      <c r="N277" s="20" t="str">
        <f>IF(COUNT(I277:M277)=0,"",PRODUCT(I277:M277))</f>
        <v/>
      </c>
    </row>
    <row r="278" spans="1:14" x14ac:dyDescent="0.25">
      <c r="A278" s="15"/>
      <c r="B278" s="15"/>
      <c r="C278" s="15"/>
      <c r="D278" s="15"/>
      <c r="E278" s="15"/>
      <c r="F278" s="15"/>
      <c r="G278" s="19" t="str">
        <f>IFERROR(VLOOKUP($F278,'POZ &amp; FİYAT'!$A$5:$C$44,3,FALSE),"")</f>
        <v/>
      </c>
      <c r="H278" s="15"/>
      <c r="I278" s="16"/>
      <c r="J278" s="16"/>
      <c r="K278" s="16"/>
      <c r="L278" s="16"/>
      <c r="M278" s="16"/>
      <c r="N278" s="20" t="str">
        <f>IF(COUNT(I278:M278)=0,"",PRODUCT(I278:M278))</f>
        <v/>
      </c>
    </row>
    <row r="279" spans="1:14" x14ac:dyDescent="0.25">
      <c r="A279" s="17"/>
      <c r="B279" s="17"/>
      <c r="C279" s="17"/>
      <c r="D279" s="17"/>
      <c r="E279" s="17"/>
      <c r="F279" s="17"/>
      <c r="G279" s="19" t="str">
        <f>IFERROR(VLOOKUP($F279,'POZ &amp; FİYAT'!$A$5:$C$44,3,FALSE),"")</f>
        <v/>
      </c>
      <c r="H279" s="17"/>
      <c r="I279" s="18"/>
      <c r="J279" s="18"/>
      <c r="K279" s="18"/>
      <c r="L279" s="18"/>
      <c r="M279" s="18"/>
      <c r="N279" s="20" t="str">
        <f>IF(COUNT(I279:M279)=0,"",PRODUCT(I279:M279))</f>
        <v/>
      </c>
    </row>
    <row r="280" spans="1:14" x14ac:dyDescent="0.25">
      <c r="A280" s="15"/>
      <c r="B280" s="15"/>
      <c r="C280" s="15"/>
      <c r="D280" s="15"/>
      <c r="E280" s="15"/>
      <c r="F280" s="15"/>
      <c r="G280" s="19" t="str">
        <f>IFERROR(VLOOKUP($F280,'POZ &amp; FİYAT'!$A$5:$C$44,3,FALSE),"")</f>
        <v/>
      </c>
      <c r="H280" s="15"/>
      <c r="I280" s="16"/>
      <c r="J280" s="16"/>
      <c r="K280" s="16"/>
      <c r="L280" s="16"/>
      <c r="M280" s="16"/>
      <c r="N280" s="20" t="str">
        <f>IF(COUNT(I280:M280)=0,"",PRODUCT(I280:M280))</f>
        <v/>
      </c>
    </row>
    <row r="281" spans="1:14" x14ac:dyDescent="0.25">
      <c r="A281" s="17"/>
      <c r="B281" s="17"/>
      <c r="C281" s="17"/>
      <c r="D281" s="17"/>
      <c r="E281" s="17"/>
      <c r="F281" s="17"/>
      <c r="G281" s="19" t="str">
        <f>IFERROR(VLOOKUP($F281,'POZ &amp; FİYAT'!$A$5:$C$44,3,FALSE),"")</f>
        <v/>
      </c>
      <c r="H281" s="17"/>
      <c r="I281" s="18"/>
      <c r="J281" s="18"/>
      <c r="K281" s="18"/>
      <c r="L281" s="18"/>
      <c r="M281" s="18"/>
      <c r="N281" s="20" t="str">
        <f>IF(COUNT(I281:M281)=0,"",PRODUCT(I281:M281))</f>
        <v/>
      </c>
    </row>
    <row r="282" spans="1:14" x14ac:dyDescent="0.25">
      <c r="A282" s="15"/>
      <c r="B282" s="15"/>
      <c r="C282" s="15"/>
      <c r="D282" s="15"/>
      <c r="E282" s="15"/>
      <c r="F282" s="15"/>
      <c r="G282" s="19" t="str">
        <f>IFERROR(VLOOKUP($F282,'POZ &amp; FİYAT'!$A$5:$C$44,3,FALSE),"")</f>
        <v/>
      </c>
      <c r="H282" s="15"/>
      <c r="I282" s="16"/>
      <c r="J282" s="16"/>
      <c r="K282" s="16"/>
      <c r="L282" s="16"/>
      <c r="M282" s="16"/>
      <c r="N282" s="20" t="str">
        <f>IF(COUNT(I282:M282)=0,"",PRODUCT(I282:M282))</f>
        <v/>
      </c>
    </row>
    <row r="283" spans="1:14" x14ac:dyDescent="0.25">
      <c r="A283" s="17"/>
      <c r="B283" s="17"/>
      <c r="C283" s="17"/>
      <c r="D283" s="17"/>
      <c r="E283" s="17"/>
      <c r="F283" s="17"/>
      <c r="G283" s="19" t="str">
        <f>IFERROR(VLOOKUP($F283,'POZ &amp; FİYAT'!$A$5:$C$44,3,FALSE),"")</f>
        <v/>
      </c>
      <c r="H283" s="17"/>
      <c r="I283" s="18"/>
      <c r="J283" s="18"/>
      <c r="K283" s="18"/>
      <c r="L283" s="18"/>
      <c r="M283" s="18"/>
      <c r="N283" s="20" t="str">
        <f>IF(COUNT(I283:M283)=0,"",PRODUCT(I283:M283))</f>
        <v/>
      </c>
    </row>
    <row r="284" spans="1:14" x14ac:dyDescent="0.25">
      <c r="A284" s="15"/>
      <c r="B284" s="15"/>
      <c r="C284" s="15"/>
      <c r="D284" s="15"/>
      <c r="E284" s="15"/>
      <c r="F284" s="15"/>
      <c r="G284" s="19" t="str">
        <f>IFERROR(VLOOKUP($F284,'POZ &amp; FİYAT'!$A$5:$C$44,3,FALSE),"")</f>
        <v/>
      </c>
      <c r="H284" s="15"/>
      <c r="I284" s="16"/>
      <c r="J284" s="16"/>
      <c r="K284" s="16"/>
      <c r="L284" s="16"/>
      <c r="M284" s="16"/>
      <c r="N284" s="20" t="str">
        <f>IF(COUNT(I284:M284)=0,"",PRODUCT(I284:M284))</f>
        <v/>
      </c>
    </row>
    <row r="285" spans="1:14" x14ac:dyDescent="0.25">
      <c r="A285" s="17"/>
      <c r="B285" s="17"/>
      <c r="C285" s="17"/>
      <c r="D285" s="17"/>
      <c r="E285" s="17"/>
      <c r="F285" s="17"/>
      <c r="G285" s="19" t="str">
        <f>IFERROR(VLOOKUP($F285,'POZ &amp; FİYAT'!$A$5:$C$44,3,FALSE),"")</f>
        <v/>
      </c>
      <c r="H285" s="17"/>
      <c r="I285" s="18"/>
      <c r="J285" s="18"/>
      <c r="K285" s="18"/>
      <c r="L285" s="18"/>
      <c r="M285" s="18"/>
      <c r="N285" s="20" t="str">
        <f>IF(COUNT(I285:M285)=0,"",PRODUCT(I285:M285))</f>
        <v/>
      </c>
    </row>
    <row r="286" spans="1:14" x14ac:dyDescent="0.25">
      <c r="A286" s="15"/>
      <c r="B286" s="15"/>
      <c r="C286" s="15"/>
      <c r="D286" s="15"/>
      <c r="E286" s="15"/>
      <c r="F286" s="15"/>
      <c r="G286" s="19" t="str">
        <f>IFERROR(VLOOKUP($F286,'POZ &amp; FİYAT'!$A$5:$C$44,3,FALSE),"")</f>
        <v/>
      </c>
      <c r="H286" s="15"/>
      <c r="I286" s="16"/>
      <c r="J286" s="16"/>
      <c r="K286" s="16"/>
      <c r="L286" s="16"/>
      <c r="M286" s="16"/>
      <c r="N286" s="20" t="str">
        <f>IF(COUNT(I286:M286)=0,"",PRODUCT(I286:M286))</f>
        <v/>
      </c>
    </row>
    <row r="287" spans="1:14" x14ac:dyDescent="0.25">
      <c r="A287" s="17"/>
      <c r="B287" s="17"/>
      <c r="C287" s="17"/>
      <c r="D287" s="17"/>
      <c r="E287" s="17"/>
      <c r="F287" s="17"/>
      <c r="G287" s="19" t="str">
        <f>IFERROR(VLOOKUP($F287,'POZ &amp; FİYAT'!$A$5:$C$44,3,FALSE),"")</f>
        <v/>
      </c>
      <c r="H287" s="17"/>
      <c r="I287" s="18"/>
      <c r="J287" s="18"/>
      <c r="K287" s="18"/>
      <c r="L287" s="18"/>
      <c r="M287" s="18"/>
      <c r="N287" s="20" t="str">
        <f>IF(COUNT(I287:M287)=0,"",PRODUCT(I287:M287))</f>
        <v/>
      </c>
    </row>
    <row r="288" spans="1:14" x14ac:dyDescent="0.25">
      <c r="A288" s="15"/>
      <c r="B288" s="15"/>
      <c r="C288" s="15"/>
      <c r="D288" s="15"/>
      <c r="E288" s="15"/>
      <c r="F288" s="15"/>
      <c r="G288" s="19" t="str">
        <f>IFERROR(VLOOKUP($F288,'POZ &amp; FİYAT'!$A$5:$C$44,3,FALSE),"")</f>
        <v/>
      </c>
      <c r="H288" s="15"/>
      <c r="I288" s="16"/>
      <c r="J288" s="16"/>
      <c r="K288" s="16"/>
      <c r="L288" s="16"/>
      <c r="M288" s="16"/>
      <c r="N288" s="20" t="str">
        <f>IF(COUNT(I288:M288)=0,"",PRODUCT(I288:M288))</f>
        <v/>
      </c>
    </row>
    <row r="289" spans="1:14" x14ac:dyDescent="0.25">
      <c r="A289" s="17"/>
      <c r="B289" s="17"/>
      <c r="C289" s="17"/>
      <c r="D289" s="17"/>
      <c r="E289" s="17"/>
      <c r="F289" s="17"/>
      <c r="G289" s="19" t="str">
        <f>IFERROR(VLOOKUP($F289,'POZ &amp; FİYAT'!$A$5:$C$44,3,FALSE),"")</f>
        <v/>
      </c>
      <c r="H289" s="17"/>
      <c r="I289" s="18"/>
      <c r="J289" s="18"/>
      <c r="K289" s="18"/>
      <c r="L289" s="18"/>
      <c r="M289" s="18"/>
      <c r="N289" s="20" t="str">
        <f>IF(COUNT(I289:M289)=0,"",PRODUCT(I289:M289))</f>
        <v/>
      </c>
    </row>
    <row r="290" spans="1:14" x14ac:dyDescent="0.25">
      <c r="A290" s="15"/>
      <c r="B290" s="15"/>
      <c r="C290" s="15"/>
      <c r="D290" s="15"/>
      <c r="E290" s="15"/>
      <c r="F290" s="15"/>
      <c r="G290" s="19" t="str">
        <f>IFERROR(VLOOKUP($F290,'POZ &amp; FİYAT'!$A$5:$C$44,3,FALSE),"")</f>
        <v/>
      </c>
      <c r="H290" s="15"/>
      <c r="I290" s="16"/>
      <c r="J290" s="16"/>
      <c r="K290" s="16"/>
      <c r="L290" s="16"/>
      <c r="M290" s="16"/>
      <c r="N290" s="20" t="str">
        <f>IF(COUNT(I290:M290)=0,"",PRODUCT(I290:M290))</f>
        <v/>
      </c>
    </row>
    <row r="291" spans="1:14" x14ac:dyDescent="0.25">
      <c r="A291" s="17"/>
      <c r="B291" s="17"/>
      <c r="C291" s="17"/>
      <c r="D291" s="17"/>
      <c r="E291" s="17"/>
      <c r="F291" s="17"/>
      <c r="G291" s="19" t="str">
        <f>IFERROR(VLOOKUP($F291,'POZ &amp; FİYAT'!$A$5:$C$44,3,FALSE),"")</f>
        <v/>
      </c>
      <c r="H291" s="17"/>
      <c r="I291" s="18"/>
      <c r="J291" s="18"/>
      <c r="K291" s="18"/>
      <c r="L291" s="18"/>
      <c r="M291" s="18"/>
      <c r="N291" s="20" t="str">
        <f>IF(COUNT(I291:M291)=0,"",PRODUCT(I291:M291))</f>
        <v/>
      </c>
    </row>
    <row r="292" spans="1:14" x14ac:dyDescent="0.25">
      <c r="A292" s="15"/>
      <c r="B292" s="15"/>
      <c r="C292" s="15"/>
      <c r="D292" s="15"/>
      <c r="E292" s="15"/>
      <c r="F292" s="15"/>
      <c r="G292" s="19" t="str">
        <f>IFERROR(VLOOKUP($F292,'POZ &amp; FİYAT'!$A$5:$C$44,3,FALSE),"")</f>
        <v/>
      </c>
      <c r="H292" s="15"/>
      <c r="I292" s="16"/>
      <c r="J292" s="16"/>
      <c r="K292" s="16"/>
      <c r="L292" s="16"/>
      <c r="M292" s="16"/>
      <c r="N292" s="20" t="str">
        <f>IF(COUNT(I292:M292)=0,"",PRODUCT(I292:M292))</f>
        <v/>
      </c>
    </row>
    <row r="293" spans="1:14" x14ac:dyDescent="0.25">
      <c r="A293" s="17"/>
      <c r="B293" s="17"/>
      <c r="C293" s="17"/>
      <c r="D293" s="17"/>
      <c r="E293" s="17"/>
      <c r="F293" s="17"/>
      <c r="G293" s="19" t="str">
        <f>IFERROR(VLOOKUP($F293,'POZ &amp; FİYAT'!$A$5:$C$44,3,FALSE),"")</f>
        <v/>
      </c>
      <c r="H293" s="17"/>
      <c r="I293" s="18"/>
      <c r="J293" s="18"/>
      <c r="K293" s="18"/>
      <c r="L293" s="18"/>
      <c r="M293" s="18"/>
      <c r="N293" s="20" t="str">
        <f>IF(COUNT(I293:M293)=0,"",PRODUCT(I293:M293))</f>
        <v/>
      </c>
    </row>
    <row r="294" spans="1:14" x14ac:dyDescent="0.25">
      <c r="A294" s="15"/>
      <c r="B294" s="15"/>
      <c r="C294" s="15"/>
      <c r="D294" s="15"/>
      <c r="E294" s="15"/>
      <c r="F294" s="15"/>
      <c r="G294" s="19" t="str">
        <f>IFERROR(VLOOKUP($F294,'POZ &amp; FİYAT'!$A$5:$C$44,3,FALSE),"")</f>
        <v/>
      </c>
      <c r="H294" s="15"/>
      <c r="I294" s="16"/>
      <c r="J294" s="16"/>
      <c r="K294" s="16"/>
      <c r="L294" s="16"/>
      <c r="M294" s="16"/>
      <c r="N294" s="20" t="str">
        <f>IF(COUNT(I294:M294)=0,"",PRODUCT(I294:M294))</f>
        <v/>
      </c>
    </row>
    <row r="295" spans="1:14" x14ac:dyDescent="0.25">
      <c r="A295" s="17"/>
      <c r="B295" s="17"/>
      <c r="C295" s="17"/>
      <c r="D295" s="17"/>
      <c r="E295" s="17"/>
      <c r="F295" s="17"/>
      <c r="G295" s="19" t="str">
        <f>IFERROR(VLOOKUP($F295,'POZ &amp; FİYAT'!$A$5:$C$44,3,FALSE),"")</f>
        <v/>
      </c>
      <c r="H295" s="17"/>
      <c r="I295" s="18"/>
      <c r="J295" s="18"/>
      <c r="K295" s="18"/>
      <c r="L295" s="18"/>
      <c r="M295" s="18"/>
      <c r="N295" s="20" t="str">
        <f>IF(COUNT(I295:M295)=0,"",PRODUCT(I295:M295))</f>
        <v/>
      </c>
    </row>
    <row r="296" spans="1:14" x14ac:dyDescent="0.25">
      <c r="A296" s="15"/>
      <c r="B296" s="15"/>
      <c r="C296" s="15"/>
      <c r="D296" s="15"/>
      <c r="E296" s="15"/>
      <c r="F296" s="15"/>
      <c r="G296" s="19" t="str">
        <f>IFERROR(VLOOKUP($F296,'POZ &amp; FİYAT'!$A$5:$C$44,3,FALSE),"")</f>
        <v/>
      </c>
      <c r="H296" s="15"/>
      <c r="I296" s="16"/>
      <c r="J296" s="16"/>
      <c r="K296" s="16"/>
      <c r="L296" s="16"/>
      <c r="M296" s="16"/>
      <c r="N296" s="20" t="str">
        <f>IF(COUNT(I296:M296)=0,"",PRODUCT(I296:M296))</f>
        <v/>
      </c>
    </row>
    <row r="297" spans="1:14" x14ac:dyDescent="0.25">
      <c r="A297" s="17"/>
      <c r="B297" s="17"/>
      <c r="C297" s="17"/>
      <c r="D297" s="17"/>
      <c r="E297" s="17"/>
      <c r="F297" s="17"/>
      <c r="G297" s="19" t="str">
        <f>IFERROR(VLOOKUP($F297,'POZ &amp; FİYAT'!$A$5:$C$44,3,FALSE),"")</f>
        <v/>
      </c>
      <c r="H297" s="17"/>
      <c r="I297" s="18"/>
      <c r="J297" s="18"/>
      <c r="K297" s="18"/>
      <c r="L297" s="18"/>
      <c r="M297" s="18"/>
      <c r="N297" s="20" t="str">
        <f>IF(COUNT(I297:M297)=0,"",PRODUCT(I297:M297))</f>
        <v/>
      </c>
    </row>
    <row r="298" spans="1:14" x14ac:dyDescent="0.25">
      <c r="A298" s="15"/>
      <c r="B298" s="15"/>
      <c r="C298" s="15"/>
      <c r="D298" s="15"/>
      <c r="E298" s="15"/>
      <c r="F298" s="15"/>
      <c r="G298" s="19" t="str">
        <f>IFERROR(VLOOKUP($F298,'POZ &amp; FİYAT'!$A$5:$C$44,3,FALSE),"")</f>
        <v/>
      </c>
      <c r="H298" s="15"/>
      <c r="I298" s="16"/>
      <c r="J298" s="16"/>
      <c r="K298" s="16"/>
      <c r="L298" s="16"/>
      <c r="M298" s="16"/>
      <c r="N298" s="20" t="str">
        <f>IF(COUNT(I298:M298)=0,"",PRODUCT(I298:M298))</f>
        <v/>
      </c>
    </row>
    <row r="299" spans="1:14" x14ac:dyDescent="0.25">
      <c r="A299" s="17"/>
      <c r="B299" s="17"/>
      <c r="C299" s="17"/>
      <c r="D299" s="17"/>
      <c r="E299" s="17"/>
      <c r="F299" s="17"/>
      <c r="G299" s="19" t="str">
        <f>IFERROR(VLOOKUP($F299,'POZ &amp; FİYAT'!$A$5:$C$44,3,FALSE),"")</f>
        <v/>
      </c>
      <c r="H299" s="17"/>
      <c r="I299" s="18"/>
      <c r="J299" s="18"/>
      <c r="K299" s="18"/>
      <c r="L299" s="18"/>
      <c r="M299" s="18"/>
      <c r="N299" s="20" t="str">
        <f>IF(COUNT(I299:M299)=0,"",PRODUCT(I299:M299))</f>
        <v/>
      </c>
    </row>
    <row r="300" spans="1:14" x14ac:dyDescent="0.25">
      <c r="A300" s="15"/>
      <c r="B300" s="15"/>
      <c r="C300" s="15"/>
      <c r="D300" s="15"/>
      <c r="E300" s="15"/>
      <c r="F300" s="15"/>
      <c r="G300" s="19" t="str">
        <f>IFERROR(VLOOKUP($F300,'POZ &amp; FİYAT'!$A$5:$C$44,3,FALSE),"")</f>
        <v/>
      </c>
      <c r="H300" s="15"/>
      <c r="I300" s="16"/>
      <c r="J300" s="16"/>
      <c r="K300" s="16"/>
      <c r="L300" s="16"/>
      <c r="M300" s="16"/>
      <c r="N300" s="20" t="str">
        <f>IF(COUNT(I300:M300)=0,"",PRODUCT(I300:M300))</f>
        <v/>
      </c>
    </row>
    <row r="301" spans="1:14" x14ac:dyDescent="0.25">
      <c r="A301" s="17"/>
      <c r="B301" s="17"/>
      <c r="C301" s="17"/>
      <c r="D301" s="17"/>
      <c r="E301" s="17"/>
      <c r="F301" s="17"/>
      <c r="G301" s="19" t="str">
        <f>IFERROR(VLOOKUP($F301,'POZ &amp; FİYAT'!$A$5:$C$44,3,FALSE),"")</f>
        <v/>
      </c>
      <c r="H301" s="17"/>
      <c r="I301" s="18"/>
      <c r="J301" s="18"/>
      <c r="K301" s="18"/>
      <c r="L301" s="18"/>
      <c r="M301" s="18"/>
      <c r="N301" s="20" t="str">
        <f>IF(COUNT(I301:M301)=0,"",PRODUCT(I301:M301))</f>
        <v/>
      </c>
    </row>
    <row r="302" spans="1:14" x14ac:dyDescent="0.25">
      <c r="A302" s="15"/>
      <c r="B302" s="15"/>
      <c r="C302" s="15"/>
      <c r="D302" s="15"/>
      <c r="E302" s="15"/>
      <c r="F302" s="15"/>
      <c r="G302" s="19" t="str">
        <f>IFERROR(VLOOKUP($F302,'POZ &amp; FİYAT'!$A$5:$C$44,3,FALSE),"")</f>
        <v/>
      </c>
      <c r="H302" s="15"/>
      <c r="I302" s="16"/>
      <c r="J302" s="16"/>
      <c r="K302" s="16"/>
      <c r="L302" s="16"/>
      <c r="M302" s="16"/>
      <c r="N302" s="20" t="str">
        <f>IF(COUNT(I302:M302)=0,"",PRODUCT(I302:M302))</f>
        <v/>
      </c>
    </row>
    <row r="303" spans="1:14" x14ac:dyDescent="0.25">
      <c r="A303" s="17"/>
      <c r="B303" s="17"/>
      <c r="C303" s="17"/>
      <c r="D303" s="17"/>
      <c r="E303" s="17"/>
      <c r="F303" s="17"/>
      <c r="G303" s="19" t="str">
        <f>IFERROR(VLOOKUP($F303,'POZ &amp; FİYAT'!$A$5:$C$44,3,FALSE),"")</f>
        <v/>
      </c>
      <c r="H303" s="17"/>
      <c r="I303" s="18"/>
      <c r="J303" s="18"/>
      <c r="K303" s="18"/>
      <c r="L303" s="18"/>
      <c r="M303" s="18"/>
      <c r="N303" s="20" t="str">
        <f>IF(COUNT(I303:M303)=0,"",PRODUCT(I303:M303))</f>
        <v/>
      </c>
    </row>
    <row r="304" spans="1:14" x14ac:dyDescent="0.25">
      <c r="A304" s="15"/>
      <c r="B304" s="15"/>
      <c r="C304" s="15"/>
      <c r="D304" s="15"/>
      <c r="E304" s="15"/>
      <c r="F304" s="15"/>
      <c r="G304" s="19" t="str">
        <f>IFERROR(VLOOKUP($F304,'POZ &amp; FİYAT'!$A$5:$C$44,3,FALSE),"")</f>
        <v/>
      </c>
      <c r="H304" s="15"/>
      <c r="I304" s="16"/>
      <c r="J304" s="16"/>
      <c r="K304" s="16"/>
      <c r="L304" s="16"/>
      <c r="M304" s="16"/>
      <c r="N304" s="20" t="str">
        <f>IF(COUNT(I304:M304)=0,"",PRODUCT(I304:M304))</f>
        <v/>
      </c>
    </row>
    <row r="305" spans="1:14" x14ac:dyDescent="0.25">
      <c r="A305" s="17"/>
      <c r="B305" s="17"/>
      <c r="C305" s="17"/>
      <c r="D305" s="17"/>
      <c r="E305" s="17"/>
      <c r="F305" s="17"/>
      <c r="G305" s="19" t="str">
        <f>IFERROR(VLOOKUP($F305,'POZ &amp; FİYAT'!$A$5:$C$44,3,FALSE),"")</f>
        <v/>
      </c>
      <c r="H305" s="17"/>
      <c r="I305" s="18"/>
      <c r="J305" s="18"/>
      <c r="K305" s="18"/>
      <c r="L305" s="18"/>
      <c r="M305" s="18"/>
      <c r="N305" s="20" t="str">
        <f>IF(COUNT(I305:M305)=0,"",PRODUCT(I305:M305))</f>
        <v/>
      </c>
    </row>
    <row r="306" spans="1:14" x14ac:dyDescent="0.25">
      <c r="A306" s="15"/>
      <c r="B306" s="15"/>
      <c r="C306" s="15"/>
      <c r="D306" s="15"/>
      <c r="E306" s="15"/>
      <c r="F306" s="15"/>
      <c r="G306" s="19" t="str">
        <f>IFERROR(VLOOKUP($F306,'POZ &amp; FİYAT'!$A$5:$C$44,3,FALSE),"")</f>
        <v/>
      </c>
      <c r="H306" s="15"/>
      <c r="I306" s="16"/>
      <c r="J306" s="16"/>
      <c r="K306" s="16"/>
      <c r="L306" s="16"/>
      <c r="M306" s="16"/>
      <c r="N306" s="20" t="str">
        <f>IF(COUNT(I306:M306)=0,"",PRODUCT(I306:M306))</f>
        <v/>
      </c>
    </row>
    <row r="307" spans="1:14" x14ac:dyDescent="0.25">
      <c r="A307" s="17"/>
      <c r="B307" s="17"/>
      <c r="C307" s="17"/>
      <c r="D307" s="17"/>
      <c r="E307" s="17"/>
      <c r="F307" s="17"/>
      <c r="G307" s="19" t="str">
        <f>IFERROR(VLOOKUP($F307,'POZ &amp; FİYAT'!$A$5:$C$44,3,FALSE),"")</f>
        <v/>
      </c>
      <c r="H307" s="17"/>
      <c r="I307" s="18"/>
      <c r="J307" s="18"/>
      <c r="K307" s="18"/>
      <c r="L307" s="18"/>
      <c r="M307" s="18"/>
      <c r="N307" s="20" t="str">
        <f>IF(COUNT(I307:M307)=0,"",PRODUCT(I307:M307))</f>
        <v/>
      </c>
    </row>
    <row r="308" spans="1:14" x14ac:dyDescent="0.25">
      <c r="A308" s="15"/>
      <c r="B308" s="15"/>
      <c r="C308" s="15"/>
      <c r="D308" s="15"/>
      <c r="E308" s="15"/>
      <c r="F308" s="15"/>
      <c r="G308" s="19" t="str">
        <f>IFERROR(VLOOKUP($F308,'POZ &amp; FİYAT'!$A$5:$C$44,3,FALSE),"")</f>
        <v/>
      </c>
      <c r="H308" s="15"/>
      <c r="I308" s="16"/>
      <c r="J308" s="16"/>
      <c r="K308" s="16"/>
      <c r="L308" s="16"/>
      <c r="M308" s="16"/>
      <c r="N308" s="20" t="str">
        <f>IF(COUNT(I308:M308)=0,"",PRODUCT(I308:M308))</f>
        <v/>
      </c>
    </row>
    <row r="309" spans="1:14" x14ac:dyDescent="0.25">
      <c r="A309" s="17"/>
      <c r="B309" s="17"/>
      <c r="C309" s="17"/>
      <c r="D309" s="17"/>
      <c r="E309" s="17"/>
      <c r="F309" s="17"/>
      <c r="G309" s="19" t="str">
        <f>IFERROR(VLOOKUP($F309,'POZ &amp; FİYAT'!$A$5:$C$44,3,FALSE),"")</f>
        <v/>
      </c>
      <c r="H309" s="17"/>
      <c r="I309" s="18"/>
      <c r="J309" s="18"/>
      <c r="K309" s="18"/>
      <c r="L309" s="18"/>
      <c r="M309" s="18"/>
      <c r="N309" s="20" t="str">
        <f>IF(COUNT(I309:M309)=0,"",PRODUCT(I309:M309))</f>
        <v/>
      </c>
    </row>
    <row r="310" spans="1:14" x14ac:dyDescent="0.25">
      <c r="A310" s="15"/>
      <c r="B310" s="15"/>
      <c r="C310" s="15"/>
      <c r="D310" s="15"/>
      <c r="E310" s="15"/>
      <c r="F310" s="15"/>
      <c r="G310" s="19" t="str">
        <f>IFERROR(VLOOKUP($F310,'POZ &amp; FİYAT'!$A$5:$C$44,3,FALSE),"")</f>
        <v/>
      </c>
      <c r="H310" s="15"/>
      <c r="I310" s="16"/>
      <c r="J310" s="16"/>
      <c r="K310" s="16"/>
      <c r="L310" s="16"/>
      <c r="M310" s="16"/>
      <c r="N310" s="20" t="str">
        <f>IF(COUNT(I310:M310)=0,"",PRODUCT(I310:M310))</f>
        <v/>
      </c>
    </row>
    <row r="311" spans="1:14" x14ac:dyDescent="0.25">
      <c r="A311" s="17"/>
      <c r="B311" s="17"/>
      <c r="C311" s="17"/>
      <c r="D311" s="17"/>
      <c r="E311" s="17"/>
      <c r="F311" s="17"/>
      <c r="G311" s="19" t="str">
        <f>IFERROR(VLOOKUP($F311,'POZ &amp; FİYAT'!$A$5:$C$44,3,FALSE),"")</f>
        <v/>
      </c>
      <c r="H311" s="17"/>
      <c r="I311" s="18"/>
      <c r="J311" s="18"/>
      <c r="K311" s="18"/>
      <c r="L311" s="18"/>
      <c r="M311" s="18"/>
      <c r="N311" s="20" t="str">
        <f>IF(COUNT(I311:M311)=0,"",PRODUCT(I311:M311))</f>
        <v/>
      </c>
    </row>
    <row r="312" spans="1:14" x14ac:dyDescent="0.25">
      <c r="A312" s="15"/>
      <c r="B312" s="15"/>
      <c r="C312" s="15"/>
      <c r="D312" s="15"/>
      <c r="E312" s="15"/>
      <c r="F312" s="15"/>
      <c r="G312" s="19" t="str">
        <f>IFERROR(VLOOKUP($F312,'POZ &amp; FİYAT'!$A$5:$C$44,3,FALSE),"")</f>
        <v/>
      </c>
      <c r="H312" s="15"/>
      <c r="I312" s="16"/>
      <c r="J312" s="16"/>
      <c r="K312" s="16"/>
      <c r="L312" s="16"/>
      <c r="M312" s="16"/>
      <c r="N312" s="20" t="str">
        <f>IF(COUNT(I312:M312)=0,"",PRODUCT(I312:M312))</f>
        <v/>
      </c>
    </row>
    <row r="313" spans="1:14" x14ac:dyDescent="0.25">
      <c r="A313" s="17"/>
      <c r="B313" s="17"/>
      <c r="C313" s="17"/>
      <c r="D313" s="17"/>
      <c r="E313" s="17"/>
      <c r="F313" s="17"/>
      <c r="G313" s="19" t="str">
        <f>IFERROR(VLOOKUP($F313,'POZ &amp; FİYAT'!$A$5:$C$44,3,FALSE),"")</f>
        <v/>
      </c>
      <c r="H313" s="17"/>
      <c r="I313" s="18"/>
      <c r="J313" s="18"/>
      <c r="K313" s="18"/>
      <c r="L313" s="18"/>
      <c r="M313" s="18"/>
      <c r="N313" s="20" t="str">
        <f>IF(COUNT(I313:M313)=0,"",PRODUCT(I313:M313))</f>
        <v/>
      </c>
    </row>
    <row r="314" spans="1:14" x14ac:dyDescent="0.25">
      <c r="A314" s="15"/>
      <c r="B314" s="15"/>
      <c r="C314" s="15"/>
      <c r="D314" s="15"/>
      <c r="E314" s="15"/>
      <c r="F314" s="15"/>
      <c r="G314" s="19" t="str">
        <f>IFERROR(VLOOKUP($F314,'POZ &amp; FİYAT'!$A$5:$C$44,3,FALSE),"")</f>
        <v/>
      </c>
      <c r="H314" s="15"/>
      <c r="I314" s="16"/>
      <c r="J314" s="16"/>
      <c r="K314" s="16"/>
      <c r="L314" s="16"/>
      <c r="M314" s="16"/>
      <c r="N314" s="20" t="str">
        <f>IF(COUNT(I314:M314)=0,"",PRODUCT(I314:M314))</f>
        <v/>
      </c>
    </row>
    <row r="315" spans="1:14" x14ac:dyDescent="0.25">
      <c r="A315" s="17"/>
      <c r="B315" s="17"/>
      <c r="C315" s="17"/>
      <c r="D315" s="17"/>
      <c r="E315" s="17"/>
      <c r="F315" s="17"/>
      <c r="G315" s="19" t="str">
        <f>IFERROR(VLOOKUP($F315,'POZ &amp; FİYAT'!$A$5:$C$44,3,FALSE),"")</f>
        <v/>
      </c>
      <c r="H315" s="17"/>
      <c r="I315" s="18"/>
      <c r="J315" s="18"/>
      <c r="K315" s="18"/>
      <c r="L315" s="18"/>
      <c r="M315" s="18"/>
      <c r="N315" s="20" t="str">
        <f>IF(COUNT(I315:M315)=0,"",PRODUCT(I315:M315))</f>
        <v/>
      </c>
    </row>
    <row r="316" spans="1:14" x14ac:dyDescent="0.25">
      <c r="A316" s="15"/>
      <c r="B316" s="15"/>
      <c r="C316" s="15"/>
      <c r="D316" s="15"/>
      <c r="E316" s="15"/>
      <c r="F316" s="15"/>
      <c r="G316" s="19" t="str">
        <f>IFERROR(VLOOKUP($F316,'POZ &amp; FİYAT'!$A$5:$C$44,3,FALSE),"")</f>
        <v/>
      </c>
      <c r="H316" s="15"/>
      <c r="I316" s="16"/>
      <c r="J316" s="16"/>
      <c r="K316" s="16"/>
      <c r="L316" s="16"/>
      <c r="M316" s="16"/>
      <c r="N316" s="20" t="str">
        <f>IF(COUNT(I316:M316)=0,"",PRODUCT(I316:M316))</f>
        <v/>
      </c>
    </row>
    <row r="317" spans="1:14" x14ac:dyDescent="0.25">
      <c r="A317" s="17"/>
      <c r="B317" s="17"/>
      <c r="C317" s="17"/>
      <c r="D317" s="17"/>
      <c r="E317" s="17"/>
      <c r="F317" s="17"/>
      <c r="G317" s="19" t="str">
        <f>IFERROR(VLOOKUP($F317,'POZ &amp; FİYAT'!$A$5:$C$44,3,FALSE),"")</f>
        <v/>
      </c>
      <c r="H317" s="17"/>
      <c r="I317" s="18"/>
      <c r="J317" s="18"/>
      <c r="K317" s="18"/>
      <c r="L317" s="18"/>
      <c r="M317" s="18"/>
      <c r="N317" s="20" t="str">
        <f>IF(COUNT(I317:M317)=0,"",PRODUCT(I317:M317))</f>
        <v/>
      </c>
    </row>
    <row r="318" spans="1:14" x14ac:dyDescent="0.25">
      <c r="A318" s="15"/>
      <c r="B318" s="15"/>
      <c r="C318" s="15"/>
      <c r="D318" s="15"/>
      <c r="E318" s="15"/>
      <c r="F318" s="15"/>
      <c r="G318" s="19" t="str">
        <f>IFERROR(VLOOKUP($F318,'POZ &amp; FİYAT'!$A$5:$C$44,3,FALSE),"")</f>
        <v/>
      </c>
      <c r="H318" s="15"/>
      <c r="I318" s="16"/>
      <c r="J318" s="16"/>
      <c r="K318" s="16"/>
      <c r="L318" s="16"/>
      <c r="M318" s="16"/>
      <c r="N318" s="20" t="str">
        <f>IF(COUNT(I318:M318)=0,"",PRODUCT(I318:M318))</f>
        <v/>
      </c>
    </row>
    <row r="319" spans="1:14" x14ac:dyDescent="0.25">
      <c r="A319" s="17"/>
      <c r="B319" s="17"/>
      <c r="C319" s="17"/>
      <c r="D319" s="17"/>
      <c r="E319" s="17"/>
      <c r="F319" s="17"/>
      <c r="G319" s="19" t="str">
        <f>IFERROR(VLOOKUP($F319,'POZ &amp; FİYAT'!$A$5:$C$44,3,FALSE),"")</f>
        <v/>
      </c>
      <c r="H319" s="17"/>
      <c r="I319" s="18"/>
      <c r="J319" s="18"/>
      <c r="K319" s="18"/>
      <c r="L319" s="18"/>
      <c r="M319" s="18"/>
      <c r="N319" s="20" t="str">
        <f>IF(COUNT(I319:M319)=0,"",PRODUCT(I319:M319))</f>
        <v/>
      </c>
    </row>
    <row r="320" spans="1:14" x14ac:dyDescent="0.25">
      <c r="A320" s="15"/>
      <c r="B320" s="15"/>
      <c r="C320" s="15"/>
      <c r="D320" s="15"/>
      <c r="E320" s="15"/>
      <c r="F320" s="15"/>
      <c r="G320" s="19" t="str">
        <f>IFERROR(VLOOKUP($F320,'POZ &amp; FİYAT'!$A$5:$C$44,3,FALSE),"")</f>
        <v/>
      </c>
      <c r="H320" s="15"/>
      <c r="I320" s="16"/>
      <c r="J320" s="16"/>
      <c r="K320" s="16"/>
      <c r="L320" s="16"/>
      <c r="M320" s="16"/>
      <c r="N320" s="20" t="str">
        <f>IF(COUNT(I320:M320)=0,"",PRODUCT(I320:M320))</f>
        <v/>
      </c>
    </row>
    <row r="321" spans="1:14" x14ac:dyDescent="0.25">
      <c r="A321" s="17"/>
      <c r="B321" s="17"/>
      <c r="C321" s="17"/>
      <c r="D321" s="17"/>
      <c r="E321" s="17"/>
      <c r="F321" s="17"/>
      <c r="G321" s="19" t="str">
        <f>IFERROR(VLOOKUP($F321,'POZ &amp; FİYAT'!$A$5:$C$44,3,FALSE),"")</f>
        <v/>
      </c>
      <c r="H321" s="17"/>
      <c r="I321" s="18"/>
      <c r="J321" s="18"/>
      <c r="K321" s="18"/>
      <c r="L321" s="18"/>
      <c r="M321" s="18"/>
      <c r="N321" s="20" t="str">
        <f>IF(COUNT(I321:M321)=0,"",PRODUCT(I321:M321))</f>
        <v/>
      </c>
    </row>
    <row r="322" spans="1:14" x14ac:dyDescent="0.25">
      <c r="A322" s="15"/>
      <c r="B322" s="15"/>
      <c r="C322" s="15"/>
      <c r="D322" s="15"/>
      <c r="E322" s="15"/>
      <c r="F322" s="15"/>
      <c r="G322" s="19" t="str">
        <f>IFERROR(VLOOKUP($F322,'POZ &amp; FİYAT'!$A$5:$C$44,3,FALSE),"")</f>
        <v/>
      </c>
      <c r="H322" s="15"/>
      <c r="I322" s="16"/>
      <c r="J322" s="16"/>
      <c r="K322" s="16"/>
      <c r="L322" s="16"/>
      <c r="M322" s="16"/>
      <c r="N322" s="20" t="str">
        <f>IF(COUNT(I322:M322)=0,"",PRODUCT(I322:M322))</f>
        <v/>
      </c>
    </row>
    <row r="323" spans="1:14" x14ac:dyDescent="0.25">
      <c r="A323" s="17"/>
      <c r="B323" s="17"/>
      <c r="C323" s="17"/>
      <c r="D323" s="17"/>
      <c r="E323" s="17"/>
      <c r="F323" s="17"/>
      <c r="G323" s="19" t="str">
        <f>IFERROR(VLOOKUP($F323,'POZ &amp; FİYAT'!$A$5:$C$44,3,FALSE),"")</f>
        <v/>
      </c>
      <c r="H323" s="17"/>
      <c r="I323" s="18"/>
      <c r="J323" s="18"/>
      <c r="K323" s="18"/>
      <c r="L323" s="18"/>
      <c r="M323" s="18"/>
      <c r="N323" s="20" t="str">
        <f>IF(COUNT(I323:M323)=0,"",PRODUCT(I323:M323))</f>
        <v/>
      </c>
    </row>
    <row r="324" spans="1:14" x14ac:dyDescent="0.25">
      <c r="A324" s="15"/>
      <c r="B324" s="15"/>
      <c r="C324" s="15"/>
      <c r="D324" s="15"/>
      <c r="E324" s="15"/>
      <c r="F324" s="15"/>
      <c r="G324" s="19" t="str">
        <f>IFERROR(VLOOKUP($F324,'POZ &amp; FİYAT'!$A$5:$C$44,3,FALSE),"")</f>
        <v/>
      </c>
      <c r="H324" s="15"/>
      <c r="I324" s="16"/>
      <c r="J324" s="16"/>
      <c r="K324" s="16"/>
      <c r="L324" s="16"/>
      <c r="M324" s="16"/>
      <c r="N324" s="20" t="str">
        <f>IF(COUNT(I324:M324)=0,"",PRODUCT(I324:M324))</f>
        <v/>
      </c>
    </row>
    <row r="325" spans="1:14" x14ac:dyDescent="0.25">
      <c r="A325" s="17"/>
      <c r="B325" s="17"/>
      <c r="C325" s="17"/>
      <c r="D325" s="17"/>
      <c r="E325" s="17"/>
      <c r="F325" s="17"/>
      <c r="G325" s="19" t="str">
        <f>IFERROR(VLOOKUP($F325,'POZ &amp; FİYAT'!$A$5:$C$44,3,FALSE),"")</f>
        <v/>
      </c>
      <c r="H325" s="17"/>
      <c r="I325" s="18"/>
      <c r="J325" s="18"/>
      <c r="K325" s="18"/>
      <c r="L325" s="18"/>
      <c r="M325" s="18"/>
      <c r="N325" s="20" t="str">
        <f>IF(COUNT(I325:M325)=0,"",PRODUCT(I325:M325))</f>
        <v/>
      </c>
    </row>
    <row r="326" spans="1:14" x14ac:dyDescent="0.25">
      <c r="A326" s="15"/>
      <c r="B326" s="15"/>
      <c r="C326" s="15"/>
      <c r="D326" s="15"/>
      <c r="E326" s="15"/>
      <c r="F326" s="15"/>
      <c r="G326" s="19" t="str">
        <f>IFERROR(VLOOKUP($F326,'POZ &amp; FİYAT'!$A$5:$C$44,3,FALSE),"")</f>
        <v/>
      </c>
      <c r="H326" s="15"/>
      <c r="I326" s="16"/>
      <c r="J326" s="16"/>
      <c r="K326" s="16"/>
      <c r="L326" s="16"/>
      <c r="M326" s="16"/>
      <c r="N326" s="20" t="str">
        <f>IF(COUNT(I326:M326)=0,"",PRODUCT(I326:M326))</f>
        <v/>
      </c>
    </row>
    <row r="327" spans="1:14" x14ac:dyDescent="0.25">
      <c r="A327" s="17"/>
      <c r="B327" s="17"/>
      <c r="C327" s="17"/>
      <c r="D327" s="17"/>
      <c r="E327" s="17"/>
      <c r="F327" s="17"/>
      <c r="G327" s="19" t="str">
        <f>IFERROR(VLOOKUP($F327,'POZ &amp; FİYAT'!$A$5:$C$44,3,FALSE),"")</f>
        <v/>
      </c>
      <c r="H327" s="17"/>
      <c r="I327" s="18"/>
      <c r="J327" s="18"/>
      <c r="K327" s="18"/>
      <c r="L327" s="18"/>
      <c r="M327" s="18"/>
      <c r="N327" s="20" t="str">
        <f>IF(COUNT(I327:M327)=0,"",PRODUCT(I327:M327))</f>
        <v/>
      </c>
    </row>
    <row r="328" spans="1:14" x14ac:dyDescent="0.25">
      <c r="A328" s="15"/>
      <c r="B328" s="15"/>
      <c r="C328" s="15"/>
      <c r="D328" s="15"/>
      <c r="E328" s="15"/>
      <c r="F328" s="15"/>
      <c r="G328" s="19" t="str">
        <f>IFERROR(VLOOKUP($F328,'POZ &amp; FİYAT'!$A$5:$C$44,3,FALSE),"")</f>
        <v/>
      </c>
      <c r="H328" s="15"/>
      <c r="I328" s="16"/>
      <c r="J328" s="16"/>
      <c r="K328" s="16"/>
      <c r="L328" s="16"/>
      <c r="M328" s="16"/>
      <c r="N328" s="20" t="str">
        <f>IF(COUNT(I328:M328)=0,"",PRODUCT(I328:M328))</f>
        <v/>
      </c>
    </row>
    <row r="329" spans="1:14" x14ac:dyDescent="0.25">
      <c r="A329" s="17"/>
      <c r="B329" s="17"/>
      <c r="C329" s="17"/>
      <c r="D329" s="17"/>
      <c r="E329" s="17"/>
      <c r="F329" s="17"/>
      <c r="G329" s="19" t="str">
        <f>IFERROR(VLOOKUP($F329,'POZ &amp; FİYAT'!$A$5:$C$44,3,FALSE),"")</f>
        <v/>
      </c>
      <c r="H329" s="17"/>
      <c r="I329" s="18"/>
      <c r="J329" s="18"/>
      <c r="K329" s="18"/>
      <c r="L329" s="18"/>
      <c r="M329" s="18"/>
      <c r="N329" s="20" t="str">
        <f>IF(COUNT(I329:M329)=0,"",PRODUCT(I329:M329))</f>
        <v/>
      </c>
    </row>
    <row r="330" spans="1:14" x14ac:dyDescent="0.25">
      <c r="A330" s="15"/>
      <c r="B330" s="15"/>
      <c r="C330" s="15"/>
      <c r="D330" s="15"/>
      <c r="E330" s="15"/>
      <c r="F330" s="15"/>
      <c r="G330" s="19" t="str">
        <f>IFERROR(VLOOKUP($F330,'POZ &amp; FİYAT'!$A$5:$C$44,3,FALSE),"")</f>
        <v/>
      </c>
      <c r="H330" s="15"/>
      <c r="I330" s="16"/>
      <c r="J330" s="16"/>
      <c r="K330" s="16"/>
      <c r="L330" s="16"/>
      <c r="M330" s="16"/>
      <c r="N330" s="20" t="str">
        <f>IF(COUNT(I330:M330)=0,"",PRODUCT(I330:M330))</f>
        <v/>
      </c>
    </row>
    <row r="331" spans="1:14" x14ac:dyDescent="0.25">
      <c r="A331" s="17"/>
      <c r="B331" s="17"/>
      <c r="C331" s="17"/>
      <c r="D331" s="17"/>
      <c r="E331" s="17"/>
      <c r="F331" s="17"/>
      <c r="G331" s="19" t="str">
        <f>IFERROR(VLOOKUP($F331,'POZ &amp; FİYAT'!$A$5:$C$44,3,FALSE),"")</f>
        <v/>
      </c>
      <c r="H331" s="17"/>
      <c r="I331" s="18"/>
      <c r="J331" s="18"/>
      <c r="K331" s="18"/>
      <c r="L331" s="18"/>
      <c r="M331" s="18"/>
      <c r="N331" s="20" t="str">
        <f>IF(COUNT(I331:M331)=0,"",PRODUCT(I331:M331))</f>
        <v/>
      </c>
    </row>
    <row r="332" spans="1:14" x14ac:dyDescent="0.25">
      <c r="A332" s="15"/>
      <c r="B332" s="15"/>
      <c r="C332" s="15"/>
      <c r="D332" s="15"/>
      <c r="E332" s="15"/>
      <c r="F332" s="15"/>
      <c r="G332" s="19" t="str">
        <f>IFERROR(VLOOKUP($F332,'POZ &amp; FİYAT'!$A$5:$C$44,3,FALSE),"")</f>
        <v/>
      </c>
      <c r="H332" s="15"/>
      <c r="I332" s="16"/>
      <c r="J332" s="16"/>
      <c r="K332" s="16"/>
      <c r="L332" s="16"/>
      <c r="M332" s="16"/>
      <c r="N332" s="20" t="str">
        <f>IF(COUNT(I332:M332)=0,"",PRODUCT(I332:M332))</f>
        <v/>
      </c>
    </row>
    <row r="333" spans="1:14" x14ac:dyDescent="0.25">
      <c r="A333" s="17"/>
      <c r="B333" s="17"/>
      <c r="C333" s="17"/>
      <c r="D333" s="17"/>
      <c r="E333" s="17"/>
      <c r="F333" s="17"/>
      <c r="G333" s="19" t="str">
        <f>IFERROR(VLOOKUP($F333,'POZ &amp; FİYAT'!$A$5:$C$44,3,FALSE),"")</f>
        <v/>
      </c>
      <c r="H333" s="17"/>
      <c r="I333" s="18"/>
      <c r="J333" s="18"/>
      <c r="K333" s="18"/>
      <c r="L333" s="18"/>
      <c r="M333" s="18"/>
      <c r="N333" s="20" t="str">
        <f>IF(COUNT(I333:M333)=0,"",PRODUCT(I333:M333))</f>
        <v/>
      </c>
    </row>
    <row r="334" spans="1:14" x14ac:dyDescent="0.25">
      <c r="A334" s="15"/>
      <c r="B334" s="15"/>
      <c r="C334" s="15"/>
      <c r="D334" s="15"/>
      <c r="E334" s="15"/>
      <c r="F334" s="15"/>
      <c r="G334" s="19" t="str">
        <f>IFERROR(VLOOKUP($F334,'POZ &amp; FİYAT'!$A$5:$C$44,3,FALSE),"")</f>
        <v/>
      </c>
      <c r="H334" s="15"/>
      <c r="I334" s="16"/>
      <c r="J334" s="16"/>
      <c r="K334" s="16"/>
      <c r="L334" s="16"/>
      <c r="M334" s="16"/>
      <c r="N334" s="20" t="str">
        <f>IF(COUNT(I334:M334)=0,"",PRODUCT(I334:M334))</f>
        <v/>
      </c>
    </row>
    <row r="335" spans="1:14" x14ac:dyDescent="0.25">
      <c r="A335" s="17"/>
      <c r="B335" s="17"/>
      <c r="C335" s="17"/>
      <c r="D335" s="17"/>
      <c r="E335" s="17"/>
      <c r="F335" s="17"/>
      <c r="G335" s="19" t="str">
        <f>IFERROR(VLOOKUP($F335,'POZ &amp; FİYAT'!$A$5:$C$44,3,FALSE),"")</f>
        <v/>
      </c>
      <c r="H335" s="17"/>
      <c r="I335" s="18"/>
      <c r="J335" s="18"/>
      <c r="K335" s="18"/>
      <c r="L335" s="18"/>
      <c r="M335" s="18"/>
      <c r="N335" s="20" t="str">
        <f>IF(COUNT(I335:M335)=0,"",PRODUCT(I335:M335))</f>
        <v/>
      </c>
    </row>
    <row r="336" spans="1:14" x14ac:dyDescent="0.25">
      <c r="A336" s="15"/>
      <c r="B336" s="15"/>
      <c r="C336" s="15"/>
      <c r="D336" s="15"/>
      <c r="E336" s="15"/>
      <c r="F336" s="15"/>
      <c r="G336" s="19" t="str">
        <f>IFERROR(VLOOKUP($F336,'POZ &amp; FİYAT'!$A$5:$C$44,3,FALSE),"")</f>
        <v/>
      </c>
      <c r="H336" s="15"/>
      <c r="I336" s="16"/>
      <c r="J336" s="16"/>
      <c r="K336" s="16"/>
      <c r="L336" s="16"/>
      <c r="M336" s="16"/>
      <c r="N336" s="20" t="str">
        <f>IF(COUNT(I336:M336)=0,"",PRODUCT(I336:M336))</f>
        <v/>
      </c>
    </row>
    <row r="337" spans="1:14" x14ac:dyDescent="0.25">
      <c r="A337" s="17"/>
      <c r="B337" s="17"/>
      <c r="C337" s="17"/>
      <c r="D337" s="17"/>
      <c r="E337" s="17"/>
      <c r="F337" s="17"/>
      <c r="G337" s="19" t="str">
        <f>IFERROR(VLOOKUP($F337,'POZ &amp; FİYAT'!$A$5:$C$44,3,FALSE),"")</f>
        <v/>
      </c>
      <c r="H337" s="17"/>
      <c r="I337" s="18"/>
      <c r="J337" s="18"/>
      <c r="K337" s="18"/>
      <c r="L337" s="18"/>
      <c r="M337" s="18"/>
      <c r="N337" s="20" t="str">
        <f>IF(COUNT(I337:M337)=0,"",PRODUCT(I337:M337))</f>
        <v/>
      </c>
    </row>
    <row r="338" spans="1:14" x14ac:dyDescent="0.25">
      <c r="A338" s="15"/>
      <c r="B338" s="15"/>
      <c r="C338" s="15"/>
      <c r="D338" s="15"/>
      <c r="E338" s="15"/>
      <c r="F338" s="15"/>
      <c r="G338" s="19" t="str">
        <f>IFERROR(VLOOKUP($F338,'POZ &amp; FİYAT'!$A$5:$C$44,3,FALSE),"")</f>
        <v/>
      </c>
      <c r="H338" s="15"/>
      <c r="I338" s="16"/>
      <c r="J338" s="16"/>
      <c r="K338" s="16"/>
      <c r="L338" s="16"/>
      <c r="M338" s="16"/>
      <c r="N338" s="20" t="str">
        <f>IF(COUNT(I338:M338)=0,"",PRODUCT(I338:M338))</f>
        <v/>
      </c>
    </row>
    <row r="339" spans="1:14" x14ac:dyDescent="0.25">
      <c r="A339" s="17"/>
      <c r="B339" s="17"/>
      <c r="C339" s="17"/>
      <c r="D339" s="17"/>
      <c r="E339" s="17"/>
      <c r="F339" s="17"/>
      <c r="G339" s="19" t="str">
        <f>IFERROR(VLOOKUP($F339,'POZ &amp; FİYAT'!$A$5:$C$44,3,FALSE),"")</f>
        <v/>
      </c>
      <c r="H339" s="17"/>
      <c r="I339" s="18"/>
      <c r="J339" s="18"/>
      <c r="K339" s="18"/>
      <c r="L339" s="18"/>
      <c r="M339" s="18"/>
      <c r="N339" s="20" t="str">
        <f>IF(COUNT(I339:M339)=0,"",PRODUCT(I339:M339))</f>
        <v/>
      </c>
    </row>
    <row r="340" spans="1:14" x14ac:dyDescent="0.25">
      <c r="A340" s="15"/>
      <c r="B340" s="15"/>
      <c r="C340" s="15"/>
      <c r="D340" s="15"/>
      <c r="E340" s="15"/>
      <c r="F340" s="15"/>
      <c r="G340" s="19" t="str">
        <f>IFERROR(VLOOKUP($F340,'POZ &amp; FİYAT'!$A$5:$C$44,3,FALSE),"")</f>
        <v/>
      </c>
      <c r="H340" s="15"/>
      <c r="I340" s="16"/>
      <c r="J340" s="16"/>
      <c r="K340" s="16"/>
      <c r="L340" s="16"/>
      <c r="M340" s="16"/>
      <c r="N340" s="20" t="str">
        <f>IF(COUNT(I340:M340)=0,"",PRODUCT(I340:M340))</f>
        <v/>
      </c>
    </row>
    <row r="341" spans="1:14" x14ac:dyDescent="0.25">
      <c r="A341" s="17"/>
      <c r="B341" s="17"/>
      <c r="C341" s="17"/>
      <c r="D341" s="17"/>
      <c r="E341" s="17"/>
      <c r="F341" s="17"/>
      <c r="G341" s="19" t="str">
        <f>IFERROR(VLOOKUP($F341,'POZ &amp; FİYAT'!$A$5:$C$44,3,FALSE),"")</f>
        <v/>
      </c>
      <c r="H341" s="17"/>
      <c r="I341" s="18"/>
      <c r="J341" s="18"/>
      <c r="K341" s="18"/>
      <c r="L341" s="18"/>
      <c r="M341" s="18"/>
      <c r="N341" s="20" t="str">
        <f>IF(COUNT(I341:M341)=0,"",PRODUCT(I341:M341))</f>
        <v/>
      </c>
    </row>
    <row r="342" spans="1:14" x14ac:dyDescent="0.25">
      <c r="A342" s="15"/>
      <c r="B342" s="15"/>
      <c r="C342" s="15"/>
      <c r="D342" s="15"/>
      <c r="E342" s="15"/>
      <c r="F342" s="15"/>
      <c r="G342" s="19" t="str">
        <f>IFERROR(VLOOKUP($F342,'POZ &amp; FİYAT'!$A$5:$C$44,3,FALSE),"")</f>
        <v/>
      </c>
      <c r="H342" s="15"/>
      <c r="I342" s="16"/>
      <c r="J342" s="16"/>
      <c r="K342" s="16"/>
      <c r="L342" s="16"/>
      <c r="M342" s="16"/>
      <c r="N342" s="20" t="str">
        <f>IF(COUNT(I342:M342)=0,"",PRODUCT(I342:M342))</f>
        <v/>
      </c>
    </row>
    <row r="343" spans="1:14" x14ac:dyDescent="0.25">
      <c r="A343" s="17"/>
      <c r="B343" s="17"/>
      <c r="C343" s="17"/>
      <c r="D343" s="17"/>
      <c r="E343" s="17"/>
      <c r="F343" s="17"/>
      <c r="G343" s="19" t="str">
        <f>IFERROR(VLOOKUP($F343,'POZ &amp; FİYAT'!$A$5:$C$44,3,FALSE),"")</f>
        <v/>
      </c>
      <c r="H343" s="17"/>
      <c r="I343" s="18"/>
      <c r="J343" s="18"/>
      <c r="K343" s="18"/>
      <c r="L343" s="18"/>
      <c r="M343" s="18"/>
      <c r="N343" s="20" t="str">
        <f>IF(COUNT(I343:M343)=0,"",PRODUCT(I343:M343))</f>
        <v/>
      </c>
    </row>
    <row r="344" spans="1:14" x14ac:dyDescent="0.25">
      <c r="A344" s="15"/>
      <c r="B344" s="15"/>
      <c r="C344" s="15"/>
      <c r="D344" s="15"/>
      <c r="E344" s="15"/>
      <c r="F344" s="15"/>
      <c r="G344" s="19" t="str">
        <f>IFERROR(VLOOKUP($F344,'POZ &amp; FİYAT'!$A$5:$C$44,3,FALSE),"")</f>
        <v/>
      </c>
      <c r="H344" s="15"/>
      <c r="I344" s="16"/>
      <c r="J344" s="16"/>
      <c r="K344" s="16"/>
      <c r="L344" s="16"/>
      <c r="M344" s="16"/>
      <c r="N344" s="20" t="str">
        <f>IF(COUNT(I344:M344)=0,"",PRODUCT(I344:M344))</f>
        <v/>
      </c>
    </row>
    <row r="345" spans="1:14" x14ac:dyDescent="0.25">
      <c r="A345" s="17"/>
      <c r="B345" s="17"/>
      <c r="C345" s="17"/>
      <c r="D345" s="17"/>
      <c r="E345" s="17"/>
      <c r="F345" s="17"/>
      <c r="G345" s="19" t="str">
        <f>IFERROR(VLOOKUP($F345,'POZ &amp; FİYAT'!$A$5:$C$44,3,FALSE),"")</f>
        <v/>
      </c>
      <c r="H345" s="17"/>
      <c r="I345" s="18"/>
      <c r="J345" s="18"/>
      <c r="K345" s="18"/>
      <c r="L345" s="18"/>
      <c r="M345" s="18"/>
      <c r="N345" s="20" t="str">
        <f>IF(COUNT(I345:M345)=0,"",PRODUCT(I345:M345))</f>
        <v/>
      </c>
    </row>
    <row r="346" spans="1:14" x14ac:dyDescent="0.25">
      <c r="A346" s="15"/>
      <c r="B346" s="15"/>
      <c r="C346" s="15"/>
      <c r="D346" s="15"/>
      <c r="E346" s="15"/>
      <c r="F346" s="15"/>
      <c r="G346" s="19" t="str">
        <f>IFERROR(VLOOKUP($F346,'POZ &amp; FİYAT'!$A$5:$C$44,3,FALSE),"")</f>
        <v/>
      </c>
      <c r="H346" s="15"/>
      <c r="I346" s="16"/>
      <c r="J346" s="16"/>
      <c r="K346" s="16"/>
      <c r="L346" s="16"/>
      <c r="M346" s="16"/>
      <c r="N346" s="20" t="str">
        <f>IF(COUNT(I346:M346)=0,"",PRODUCT(I346:M346))</f>
        <v/>
      </c>
    </row>
    <row r="347" spans="1:14" x14ac:dyDescent="0.25">
      <c r="A347" s="17"/>
      <c r="B347" s="17"/>
      <c r="C347" s="17"/>
      <c r="D347" s="17"/>
      <c r="E347" s="17"/>
      <c r="F347" s="17"/>
      <c r="G347" s="19" t="str">
        <f>IFERROR(VLOOKUP($F347,'POZ &amp; FİYAT'!$A$5:$C$44,3,FALSE),"")</f>
        <v/>
      </c>
      <c r="H347" s="17"/>
      <c r="I347" s="18"/>
      <c r="J347" s="18"/>
      <c r="K347" s="18"/>
      <c r="L347" s="18"/>
      <c r="M347" s="18"/>
      <c r="N347" s="20" t="str">
        <f>IF(COUNT(I347:M347)=0,"",PRODUCT(I347:M347))</f>
        <v/>
      </c>
    </row>
    <row r="348" spans="1:14" x14ac:dyDescent="0.25">
      <c r="A348" s="15"/>
      <c r="B348" s="15"/>
      <c r="C348" s="15"/>
      <c r="D348" s="15"/>
      <c r="E348" s="15"/>
      <c r="F348" s="15"/>
      <c r="G348" s="19" t="str">
        <f>IFERROR(VLOOKUP($F348,'POZ &amp; FİYAT'!$A$5:$C$44,3,FALSE),"")</f>
        <v/>
      </c>
      <c r="H348" s="15"/>
      <c r="I348" s="16"/>
      <c r="J348" s="16"/>
      <c r="K348" s="16"/>
      <c r="L348" s="16"/>
      <c r="M348" s="16"/>
      <c r="N348" s="20" t="str">
        <f>IF(COUNT(I348:M348)=0,"",PRODUCT(I348:M348))</f>
        <v/>
      </c>
    </row>
    <row r="349" spans="1:14" x14ac:dyDescent="0.25">
      <c r="A349" s="17"/>
      <c r="B349" s="17"/>
      <c r="C349" s="17"/>
      <c r="D349" s="17"/>
      <c r="E349" s="17"/>
      <c r="F349" s="17"/>
      <c r="G349" s="19" t="str">
        <f>IFERROR(VLOOKUP($F349,'POZ &amp; FİYAT'!$A$5:$C$44,3,FALSE),"")</f>
        <v/>
      </c>
      <c r="H349" s="17"/>
      <c r="I349" s="18"/>
      <c r="J349" s="18"/>
      <c r="K349" s="18"/>
      <c r="L349" s="18"/>
      <c r="M349" s="18"/>
      <c r="N349" s="20" t="str">
        <f>IF(COUNT(I349:M349)=0,"",PRODUCT(I349:M349))</f>
        <v/>
      </c>
    </row>
    <row r="350" spans="1:14" x14ac:dyDescent="0.25">
      <c r="A350" s="15"/>
      <c r="B350" s="15"/>
      <c r="C350" s="15"/>
      <c r="D350" s="15"/>
      <c r="E350" s="15"/>
      <c r="F350" s="15"/>
      <c r="G350" s="19" t="str">
        <f>IFERROR(VLOOKUP($F350,'POZ &amp; FİYAT'!$A$5:$C$44,3,FALSE),"")</f>
        <v/>
      </c>
      <c r="H350" s="15"/>
      <c r="I350" s="16"/>
      <c r="J350" s="16"/>
      <c r="K350" s="16"/>
      <c r="L350" s="16"/>
      <c r="M350" s="16"/>
      <c r="N350" s="20" t="str">
        <f>IF(COUNT(I350:M350)=0,"",PRODUCT(I350:M350))</f>
        <v/>
      </c>
    </row>
    <row r="351" spans="1:14" x14ac:dyDescent="0.25">
      <c r="A351" s="17"/>
      <c r="B351" s="17"/>
      <c r="C351" s="17"/>
      <c r="D351" s="17"/>
      <c r="E351" s="17"/>
      <c r="F351" s="17"/>
      <c r="G351" s="19" t="str">
        <f>IFERROR(VLOOKUP($F351,'POZ &amp; FİYAT'!$A$5:$C$44,3,FALSE),"")</f>
        <v/>
      </c>
      <c r="H351" s="17"/>
      <c r="I351" s="18"/>
      <c r="J351" s="18"/>
      <c r="K351" s="18"/>
      <c r="L351" s="18"/>
      <c r="M351" s="18"/>
      <c r="N351" s="20" t="str">
        <f>IF(COUNT(I351:M351)=0,"",PRODUCT(I351:M351))</f>
        <v/>
      </c>
    </row>
    <row r="352" spans="1:14" x14ac:dyDescent="0.25">
      <c r="A352" s="15"/>
      <c r="B352" s="15"/>
      <c r="C352" s="15"/>
      <c r="D352" s="15"/>
      <c r="E352" s="15"/>
      <c r="F352" s="15"/>
      <c r="G352" s="19" t="str">
        <f>IFERROR(VLOOKUP($F352,'POZ &amp; FİYAT'!$A$5:$C$44,3,FALSE),"")</f>
        <v/>
      </c>
      <c r="H352" s="15"/>
      <c r="I352" s="16"/>
      <c r="J352" s="16"/>
      <c r="K352" s="16"/>
      <c r="L352" s="16"/>
      <c r="M352" s="16"/>
      <c r="N352" s="20" t="str">
        <f>IF(COUNT(I352:M352)=0,"",PRODUCT(I352:M352))</f>
        <v/>
      </c>
    </row>
    <row r="353" spans="1:14" x14ac:dyDescent="0.25">
      <c r="A353" s="17"/>
      <c r="B353" s="17"/>
      <c r="C353" s="17"/>
      <c r="D353" s="17"/>
      <c r="E353" s="17"/>
      <c r="F353" s="17"/>
      <c r="G353" s="19" t="str">
        <f>IFERROR(VLOOKUP($F353,'POZ &amp; FİYAT'!$A$5:$C$44,3,FALSE),"")</f>
        <v/>
      </c>
      <c r="H353" s="17"/>
      <c r="I353" s="18"/>
      <c r="J353" s="18"/>
      <c r="K353" s="18"/>
      <c r="L353" s="18"/>
      <c r="M353" s="18"/>
      <c r="N353" s="20" t="str">
        <f>IF(COUNT(I353:M353)=0,"",PRODUCT(I353:M353))</f>
        <v/>
      </c>
    </row>
    <row r="354" spans="1:14" x14ac:dyDescent="0.25">
      <c r="A354" s="15"/>
      <c r="B354" s="15"/>
      <c r="C354" s="15"/>
      <c r="D354" s="15"/>
      <c r="E354" s="15"/>
      <c r="F354" s="15"/>
      <c r="G354" s="19" t="str">
        <f>IFERROR(VLOOKUP($F354,'POZ &amp; FİYAT'!$A$5:$C$44,3,FALSE),"")</f>
        <v/>
      </c>
      <c r="H354" s="15"/>
      <c r="I354" s="16"/>
      <c r="J354" s="16"/>
      <c r="K354" s="16"/>
      <c r="L354" s="16"/>
      <c r="M354" s="16"/>
      <c r="N354" s="20" t="str">
        <f>IF(COUNT(I354:M354)=0,"",PRODUCT(I354:M354))</f>
        <v/>
      </c>
    </row>
    <row r="355" spans="1:14" x14ac:dyDescent="0.25">
      <c r="A355" s="17"/>
      <c r="B355" s="17"/>
      <c r="C355" s="17"/>
      <c r="D355" s="17"/>
      <c r="E355" s="17"/>
      <c r="F355" s="17"/>
      <c r="G355" s="19" t="str">
        <f>IFERROR(VLOOKUP($F355,'POZ &amp; FİYAT'!$A$5:$C$44,3,FALSE),"")</f>
        <v/>
      </c>
      <c r="H355" s="17"/>
      <c r="I355" s="18"/>
      <c r="J355" s="18"/>
      <c r="K355" s="18"/>
      <c r="L355" s="18"/>
      <c r="M355" s="18"/>
      <c r="N355" s="20" t="str">
        <f>IF(COUNT(I355:M355)=0,"",PRODUCT(I355:M355))</f>
        <v/>
      </c>
    </row>
    <row r="356" spans="1:14" x14ac:dyDescent="0.25">
      <c r="A356" s="15"/>
      <c r="B356" s="15"/>
      <c r="C356" s="15"/>
      <c r="D356" s="15"/>
      <c r="E356" s="15"/>
      <c r="F356" s="15"/>
      <c r="G356" s="19" t="str">
        <f>IFERROR(VLOOKUP($F356,'POZ &amp; FİYAT'!$A$5:$C$44,3,FALSE),"")</f>
        <v/>
      </c>
      <c r="H356" s="15"/>
      <c r="I356" s="16"/>
      <c r="J356" s="16"/>
      <c r="K356" s="16"/>
      <c r="L356" s="16"/>
      <c r="M356" s="16"/>
      <c r="N356" s="20" t="str">
        <f>IF(COUNT(I356:M356)=0,"",PRODUCT(I356:M356))</f>
        <v/>
      </c>
    </row>
    <row r="357" spans="1:14" x14ac:dyDescent="0.25">
      <c r="A357" s="17"/>
      <c r="B357" s="17"/>
      <c r="C357" s="17"/>
      <c r="D357" s="17"/>
      <c r="E357" s="17"/>
      <c r="F357" s="17"/>
      <c r="G357" s="19" t="str">
        <f>IFERROR(VLOOKUP($F357,'POZ &amp; FİYAT'!$A$5:$C$44,3,FALSE),"")</f>
        <v/>
      </c>
      <c r="H357" s="17"/>
      <c r="I357" s="18"/>
      <c r="J357" s="18"/>
      <c r="K357" s="18"/>
      <c r="L357" s="18"/>
      <c r="M357" s="18"/>
      <c r="N357" s="20" t="str">
        <f>IF(COUNT(I357:M357)=0,"",PRODUCT(I357:M357))</f>
        <v/>
      </c>
    </row>
    <row r="358" spans="1:14" x14ac:dyDescent="0.25">
      <c r="A358" s="15"/>
      <c r="B358" s="15"/>
      <c r="C358" s="15"/>
      <c r="D358" s="15"/>
      <c r="E358" s="15"/>
      <c r="F358" s="15"/>
      <c r="G358" s="19" t="str">
        <f>IFERROR(VLOOKUP($F358,'POZ &amp; FİYAT'!$A$5:$C$44,3,FALSE),"")</f>
        <v/>
      </c>
      <c r="H358" s="15"/>
      <c r="I358" s="16"/>
      <c r="J358" s="16"/>
      <c r="K358" s="16"/>
      <c r="L358" s="16"/>
      <c r="M358" s="16"/>
      <c r="N358" s="20" t="str">
        <f>IF(COUNT(I358:M358)=0,"",PRODUCT(I358:M358))</f>
        <v/>
      </c>
    </row>
    <row r="359" spans="1:14" x14ac:dyDescent="0.25">
      <c r="A359" s="17"/>
      <c r="B359" s="17"/>
      <c r="C359" s="17"/>
      <c r="D359" s="17"/>
      <c r="E359" s="17"/>
      <c r="F359" s="17"/>
      <c r="G359" s="19" t="str">
        <f>IFERROR(VLOOKUP($F359,'POZ &amp; FİYAT'!$A$5:$C$44,3,FALSE),"")</f>
        <v/>
      </c>
      <c r="H359" s="17"/>
      <c r="I359" s="18"/>
      <c r="J359" s="18"/>
      <c r="K359" s="18"/>
      <c r="L359" s="18"/>
      <c r="M359" s="18"/>
      <c r="N359" s="20" t="str">
        <f>IF(COUNT(I359:M359)=0,"",PRODUCT(I359:M359))</f>
        <v/>
      </c>
    </row>
    <row r="360" spans="1:14" x14ac:dyDescent="0.25">
      <c r="A360" s="15"/>
      <c r="B360" s="15"/>
      <c r="C360" s="15"/>
      <c r="D360" s="15"/>
      <c r="E360" s="15"/>
      <c r="F360" s="15"/>
      <c r="G360" s="19" t="str">
        <f>IFERROR(VLOOKUP($F360,'POZ &amp; FİYAT'!$A$5:$C$44,3,FALSE),"")</f>
        <v/>
      </c>
      <c r="H360" s="15"/>
      <c r="I360" s="16"/>
      <c r="J360" s="16"/>
      <c r="K360" s="16"/>
      <c r="L360" s="16"/>
      <c r="M360" s="16"/>
      <c r="N360" s="20" t="str">
        <f>IF(COUNT(I360:M360)=0,"",PRODUCT(I360:M360))</f>
        <v/>
      </c>
    </row>
    <row r="361" spans="1:14" x14ac:dyDescent="0.25">
      <c r="A361" s="17"/>
      <c r="B361" s="17"/>
      <c r="C361" s="17"/>
      <c r="D361" s="17"/>
      <c r="E361" s="17"/>
      <c r="F361" s="17"/>
      <c r="G361" s="19" t="str">
        <f>IFERROR(VLOOKUP($F361,'POZ &amp; FİYAT'!$A$5:$C$44,3,FALSE),"")</f>
        <v/>
      </c>
      <c r="H361" s="17"/>
      <c r="I361" s="18"/>
      <c r="J361" s="18"/>
      <c r="K361" s="18"/>
      <c r="L361" s="18"/>
      <c r="M361" s="18"/>
      <c r="N361" s="20" t="str">
        <f>IF(COUNT(I361:M361)=0,"",PRODUCT(I361:M361))</f>
        <v/>
      </c>
    </row>
    <row r="362" spans="1:14" x14ac:dyDescent="0.25">
      <c r="A362" s="15"/>
      <c r="B362" s="15"/>
      <c r="C362" s="15"/>
      <c r="D362" s="15"/>
      <c r="E362" s="15"/>
      <c r="F362" s="15"/>
      <c r="G362" s="19" t="str">
        <f>IFERROR(VLOOKUP($F362,'POZ &amp; FİYAT'!$A$5:$C$44,3,FALSE),"")</f>
        <v/>
      </c>
      <c r="H362" s="15"/>
      <c r="I362" s="16"/>
      <c r="J362" s="16"/>
      <c r="K362" s="16"/>
      <c r="L362" s="16"/>
      <c r="M362" s="16"/>
      <c r="N362" s="20" t="str">
        <f>IF(COUNT(I362:M362)=0,"",PRODUCT(I362:M362))</f>
        <v/>
      </c>
    </row>
    <row r="363" spans="1:14" x14ac:dyDescent="0.25">
      <c r="A363" s="17"/>
      <c r="B363" s="17"/>
      <c r="C363" s="17"/>
      <c r="D363" s="17"/>
      <c r="E363" s="17"/>
      <c r="F363" s="17"/>
      <c r="G363" s="19" t="str">
        <f>IFERROR(VLOOKUP($F363,'POZ &amp; FİYAT'!$A$5:$C$44,3,FALSE),"")</f>
        <v/>
      </c>
      <c r="H363" s="17"/>
      <c r="I363" s="18"/>
      <c r="J363" s="18"/>
      <c r="K363" s="18"/>
      <c r="L363" s="18"/>
      <c r="M363" s="18"/>
      <c r="N363" s="20" t="str">
        <f>IF(COUNT(I363:M363)=0,"",PRODUCT(I363:M363))</f>
        <v/>
      </c>
    </row>
    <row r="364" spans="1:14" x14ac:dyDescent="0.25">
      <c r="A364" s="15"/>
      <c r="B364" s="15"/>
      <c r="C364" s="15"/>
      <c r="D364" s="15"/>
      <c r="E364" s="15"/>
      <c r="F364" s="15"/>
      <c r="G364" s="19" t="str">
        <f>IFERROR(VLOOKUP($F364,'POZ &amp; FİYAT'!$A$5:$C$44,3,FALSE),"")</f>
        <v/>
      </c>
      <c r="H364" s="15"/>
      <c r="I364" s="16"/>
      <c r="J364" s="16"/>
      <c r="K364" s="16"/>
      <c r="L364" s="16"/>
      <c r="M364" s="16"/>
      <c r="N364" s="20" t="str">
        <f>IF(COUNT(I364:M364)=0,"",PRODUCT(I364:M364))</f>
        <v/>
      </c>
    </row>
    <row r="365" spans="1:14" x14ac:dyDescent="0.25">
      <c r="A365" s="17"/>
      <c r="B365" s="17"/>
      <c r="C365" s="17"/>
      <c r="D365" s="17"/>
      <c r="E365" s="17"/>
      <c r="F365" s="17"/>
      <c r="G365" s="19" t="str">
        <f>IFERROR(VLOOKUP($F365,'POZ &amp; FİYAT'!$A$5:$C$44,3,FALSE),"")</f>
        <v/>
      </c>
      <c r="H365" s="17"/>
      <c r="I365" s="18"/>
      <c r="J365" s="18"/>
      <c r="K365" s="18"/>
      <c r="L365" s="18"/>
      <c r="M365" s="18"/>
      <c r="N365" s="20" t="str">
        <f>IF(COUNT(I365:M365)=0,"",PRODUCT(I365:M365))</f>
        <v/>
      </c>
    </row>
    <row r="366" spans="1:14" x14ac:dyDescent="0.25">
      <c r="A366" s="15"/>
      <c r="B366" s="15"/>
      <c r="C366" s="15"/>
      <c r="D366" s="15"/>
      <c r="E366" s="15"/>
      <c r="F366" s="15"/>
      <c r="G366" s="19" t="str">
        <f>IFERROR(VLOOKUP($F366,'POZ &amp; FİYAT'!$A$5:$C$44,3,FALSE),"")</f>
        <v/>
      </c>
      <c r="H366" s="15"/>
      <c r="I366" s="16"/>
      <c r="J366" s="16"/>
      <c r="K366" s="16"/>
      <c r="L366" s="16"/>
      <c r="M366" s="16"/>
      <c r="N366" s="20" t="str">
        <f>IF(COUNT(I366:M366)=0,"",PRODUCT(I366:M366))</f>
        <v/>
      </c>
    </row>
    <row r="367" spans="1:14" x14ac:dyDescent="0.25">
      <c r="A367" s="17"/>
      <c r="B367" s="17"/>
      <c r="C367" s="17"/>
      <c r="D367" s="17"/>
      <c r="E367" s="17"/>
      <c r="F367" s="17"/>
      <c r="G367" s="19" t="str">
        <f>IFERROR(VLOOKUP($F367,'POZ &amp; FİYAT'!$A$5:$C$44,3,FALSE),"")</f>
        <v/>
      </c>
      <c r="H367" s="17"/>
      <c r="I367" s="18"/>
      <c r="J367" s="18"/>
      <c r="K367" s="18"/>
      <c r="L367" s="18"/>
      <c r="M367" s="18"/>
      <c r="N367" s="20" t="str">
        <f>IF(COUNT(I367:M367)=0,"",PRODUCT(I367:M367))</f>
        <v/>
      </c>
    </row>
    <row r="368" spans="1:14" x14ac:dyDescent="0.25">
      <c r="A368" s="15"/>
      <c r="B368" s="15"/>
      <c r="C368" s="15"/>
      <c r="D368" s="15"/>
      <c r="E368" s="15"/>
      <c r="F368" s="15"/>
      <c r="G368" s="19" t="str">
        <f>IFERROR(VLOOKUP($F368,'POZ &amp; FİYAT'!$A$5:$C$44,3,FALSE),"")</f>
        <v/>
      </c>
      <c r="H368" s="15"/>
      <c r="I368" s="16"/>
      <c r="J368" s="16"/>
      <c r="K368" s="16"/>
      <c r="L368" s="16"/>
      <c r="M368" s="16"/>
      <c r="N368" s="20" t="str">
        <f>IF(COUNT(I368:M368)=0,"",PRODUCT(I368:M368))</f>
        <v/>
      </c>
    </row>
    <row r="369" spans="1:14" x14ac:dyDescent="0.25">
      <c r="A369" s="17"/>
      <c r="B369" s="17"/>
      <c r="C369" s="17"/>
      <c r="D369" s="17"/>
      <c r="E369" s="17"/>
      <c r="F369" s="17"/>
      <c r="G369" s="19" t="str">
        <f>IFERROR(VLOOKUP($F369,'POZ &amp; FİYAT'!$A$5:$C$44,3,FALSE),"")</f>
        <v/>
      </c>
      <c r="H369" s="17"/>
      <c r="I369" s="18"/>
      <c r="J369" s="18"/>
      <c r="K369" s="18"/>
      <c r="L369" s="18"/>
      <c r="M369" s="18"/>
      <c r="N369" s="20" t="str">
        <f>IF(COUNT(I369:M369)=0,"",PRODUCT(I369:M369))</f>
        <v/>
      </c>
    </row>
    <row r="370" spans="1:14" x14ac:dyDescent="0.25">
      <c r="A370" s="15"/>
      <c r="B370" s="15"/>
      <c r="C370" s="15"/>
      <c r="D370" s="15"/>
      <c r="E370" s="15"/>
      <c r="F370" s="15"/>
      <c r="G370" s="19" t="str">
        <f>IFERROR(VLOOKUP($F370,'POZ &amp; FİYAT'!$A$5:$C$44,3,FALSE),"")</f>
        <v/>
      </c>
      <c r="H370" s="15"/>
      <c r="I370" s="16"/>
      <c r="J370" s="16"/>
      <c r="K370" s="16"/>
      <c r="L370" s="16"/>
      <c r="M370" s="16"/>
      <c r="N370" s="20" t="str">
        <f>IF(COUNT(I370:M370)=0,"",PRODUCT(I370:M370))</f>
        <v/>
      </c>
    </row>
    <row r="371" spans="1:14" x14ac:dyDescent="0.25">
      <c r="A371" s="17"/>
      <c r="B371" s="17"/>
      <c r="C371" s="17"/>
      <c r="D371" s="17"/>
      <c r="E371" s="17"/>
      <c r="F371" s="17"/>
      <c r="G371" s="19" t="str">
        <f>IFERROR(VLOOKUP($F371,'POZ &amp; FİYAT'!$A$5:$C$44,3,FALSE),"")</f>
        <v/>
      </c>
      <c r="H371" s="17"/>
      <c r="I371" s="18"/>
      <c r="J371" s="18"/>
      <c r="K371" s="18"/>
      <c r="L371" s="18"/>
      <c r="M371" s="18"/>
      <c r="N371" s="20" t="str">
        <f>IF(COUNT(I371:M371)=0,"",PRODUCT(I371:M371))</f>
        <v/>
      </c>
    </row>
    <row r="372" spans="1:14" x14ac:dyDescent="0.25">
      <c r="A372" s="15"/>
      <c r="B372" s="15"/>
      <c r="C372" s="15"/>
      <c r="D372" s="15"/>
      <c r="E372" s="15"/>
      <c r="F372" s="15"/>
      <c r="G372" s="19" t="str">
        <f>IFERROR(VLOOKUP($F372,'POZ &amp; FİYAT'!$A$5:$C$44,3,FALSE),"")</f>
        <v/>
      </c>
      <c r="H372" s="15"/>
      <c r="I372" s="16"/>
      <c r="J372" s="16"/>
      <c r="K372" s="16"/>
      <c r="L372" s="16"/>
      <c r="M372" s="16"/>
      <c r="N372" s="20" t="str">
        <f>IF(COUNT(I372:M372)=0,"",PRODUCT(I372:M372))</f>
        <v/>
      </c>
    </row>
    <row r="373" spans="1:14" x14ac:dyDescent="0.25">
      <c r="A373" s="17"/>
      <c r="B373" s="17"/>
      <c r="C373" s="17"/>
      <c r="D373" s="17"/>
      <c r="E373" s="17"/>
      <c r="F373" s="17"/>
      <c r="G373" s="19" t="str">
        <f>IFERROR(VLOOKUP($F373,'POZ &amp; FİYAT'!$A$5:$C$44,3,FALSE),"")</f>
        <v/>
      </c>
      <c r="H373" s="17"/>
      <c r="I373" s="18"/>
      <c r="J373" s="18"/>
      <c r="K373" s="18"/>
      <c r="L373" s="18"/>
      <c r="M373" s="18"/>
      <c r="N373" s="20" t="str">
        <f>IF(COUNT(I373:M373)=0,"",PRODUCT(I373:M373))</f>
        <v/>
      </c>
    </row>
    <row r="374" spans="1:14" x14ac:dyDescent="0.25">
      <c r="A374" s="15"/>
      <c r="B374" s="15"/>
      <c r="C374" s="15"/>
      <c r="D374" s="15"/>
      <c r="E374" s="15"/>
      <c r="F374" s="15"/>
      <c r="G374" s="19" t="str">
        <f>IFERROR(VLOOKUP($F374,'POZ &amp; FİYAT'!$A$5:$C$44,3,FALSE),"")</f>
        <v/>
      </c>
      <c r="H374" s="15"/>
      <c r="I374" s="16"/>
      <c r="J374" s="16"/>
      <c r="K374" s="16"/>
      <c r="L374" s="16"/>
      <c r="M374" s="16"/>
      <c r="N374" s="20" t="str">
        <f>IF(COUNT(I374:M374)=0,"",PRODUCT(I374:M374))</f>
        <v/>
      </c>
    </row>
    <row r="375" spans="1:14" x14ac:dyDescent="0.25">
      <c r="A375" s="17"/>
      <c r="B375" s="17"/>
      <c r="C375" s="17"/>
      <c r="D375" s="17"/>
      <c r="E375" s="17"/>
      <c r="F375" s="17"/>
      <c r="G375" s="19" t="str">
        <f>IFERROR(VLOOKUP($F375,'POZ &amp; FİYAT'!$A$5:$C$44,3,FALSE),"")</f>
        <v/>
      </c>
      <c r="H375" s="17"/>
      <c r="I375" s="18"/>
      <c r="J375" s="18"/>
      <c r="K375" s="18"/>
      <c r="L375" s="18"/>
      <c r="M375" s="18"/>
      <c r="N375" s="20" t="str">
        <f>IF(COUNT(I375:M375)=0,"",PRODUCT(I375:M375))</f>
        <v/>
      </c>
    </row>
    <row r="376" spans="1:14" x14ac:dyDescent="0.25">
      <c r="A376" s="15"/>
      <c r="B376" s="15"/>
      <c r="C376" s="15"/>
      <c r="D376" s="15"/>
      <c r="E376" s="15"/>
      <c r="F376" s="15"/>
      <c r="G376" s="19" t="str">
        <f>IFERROR(VLOOKUP($F376,'POZ &amp; FİYAT'!$A$5:$C$44,3,FALSE),"")</f>
        <v/>
      </c>
      <c r="H376" s="15"/>
      <c r="I376" s="16"/>
      <c r="J376" s="16"/>
      <c r="K376" s="16"/>
      <c r="L376" s="16"/>
      <c r="M376" s="16"/>
      <c r="N376" s="20" t="str">
        <f>IF(COUNT(I376:M376)=0,"",PRODUCT(I376:M376))</f>
        <v/>
      </c>
    </row>
    <row r="377" spans="1:14" x14ac:dyDescent="0.25">
      <c r="A377" s="17"/>
      <c r="B377" s="17"/>
      <c r="C377" s="17"/>
      <c r="D377" s="17"/>
      <c r="E377" s="17"/>
      <c r="F377" s="17"/>
      <c r="G377" s="19" t="str">
        <f>IFERROR(VLOOKUP($F377,'POZ &amp; FİYAT'!$A$5:$C$44,3,FALSE),"")</f>
        <v/>
      </c>
      <c r="H377" s="17"/>
      <c r="I377" s="18"/>
      <c r="J377" s="18"/>
      <c r="K377" s="18"/>
      <c r="L377" s="18"/>
      <c r="M377" s="18"/>
      <c r="N377" s="20" t="str">
        <f>IF(COUNT(I377:M377)=0,"",PRODUCT(I377:M377))</f>
        <v/>
      </c>
    </row>
    <row r="378" spans="1:14" x14ac:dyDescent="0.25">
      <c r="A378" s="15"/>
      <c r="B378" s="15"/>
      <c r="C378" s="15"/>
      <c r="D378" s="15"/>
      <c r="E378" s="15"/>
      <c r="F378" s="15"/>
      <c r="G378" s="19" t="str">
        <f>IFERROR(VLOOKUP($F378,'POZ &amp; FİYAT'!$A$5:$C$44,3,FALSE),"")</f>
        <v/>
      </c>
      <c r="H378" s="15"/>
      <c r="I378" s="16"/>
      <c r="J378" s="16"/>
      <c r="K378" s="16"/>
      <c r="L378" s="16"/>
      <c r="M378" s="16"/>
      <c r="N378" s="20" t="str">
        <f>IF(COUNT(I378:M378)=0,"",PRODUCT(I378:M378))</f>
        <v/>
      </c>
    </row>
    <row r="379" spans="1:14" x14ac:dyDescent="0.25">
      <c r="A379" s="17"/>
      <c r="B379" s="17"/>
      <c r="C379" s="17"/>
      <c r="D379" s="17"/>
      <c r="E379" s="17"/>
      <c r="F379" s="17"/>
      <c r="G379" s="19" t="str">
        <f>IFERROR(VLOOKUP($F379,'POZ &amp; FİYAT'!$A$5:$C$44,3,FALSE),"")</f>
        <v/>
      </c>
      <c r="H379" s="17"/>
      <c r="I379" s="18"/>
      <c r="J379" s="18"/>
      <c r="K379" s="18"/>
      <c r="L379" s="18"/>
      <c r="M379" s="18"/>
      <c r="N379" s="20" t="str">
        <f>IF(COUNT(I379:M379)=0,"",PRODUCT(I379:M379))</f>
        <v/>
      </c>
    </row>
    <row r="380" spans="1:14" x14ac:dyDescent="0.25">
      <c r="A380" s="15"/>
      <c r="B380" s="15"/>
      <c r="C380" s="15"/>
      <c r="D380" s="15"/>
      <c r="E380" s="15"/>
      <c r="F380" s="15"/>
      <c r="G380" s="19" t="str">
        <f>IFERROR(VLOOKUP($F380,'POZ &amp; FİYAT'!$A$5:$C$44,3,FALSE),"")</f>
        <v/>
      </c>
      <c r="H380" s="15"/>
      <c r="I380" s="16"/>
      <c r="J380" s="16"/>
      <c r="K380" s="16"/>
      <c r="L380" s="16"/>
      <c r="M380" s="16"/>
      <c r="N380" s="20" t="str">
        <f>IF(COUNT(I380:M380)=0,"",PRODUCT(I380:M380))</f>
        <v/>
      </c>
    </row>
    <row r="381" spans="1:14" x14ac:dyDescent="0.25">
      <c r="A381" s="17"/>
      <c r="B381" s="17"/>
      <c r="C381" s="17"/>
      <c r="D381" s="17"/>
      <c r="E381" s="17"/>
      <c r="F381" s="17"/>
      <c r="G381" s="19" t="str">
        <f>IFERROR(VLOOKUP($F381,'POZ &amp; FİYAT'!$A$5:$C$44,3,FALSE),"")</f>
        <v/>
      </c>
      <c r="H381" s="17"/>
      <c r="I381" s="18"/>
      <c r="J381" s="18"/>
      <c r="K381" s="18"/>
      <c r="L381" s="18"/>
      <c r="M381" s="18"/>
      <c r="N381" s="20" t="str">
        <f>IF(COUNT(I381:M381)=0,"",PRODUCT(I381:M381))</f>
        <v/>
      </c>
    </row>
    <row r="382" spans="1:14" x14ac:dyDescent="0.25">
      <c r="A382" s="15"/>
      <c r="B382" s="15"/>
      <c r="C382" s="15"/>
      <c r="D382" s="15"/>
      <c r="E382" s="15"/>
      <c r="F382" s="15"/>
      <c r="G382" s="19" t="str">
        <f>IFERROR(VLOOKUP($F382,'POZ &amp; FİYAT'!$A$5:$C$44,3,FALSE),"")</f>
        <v/>
      </c>
      <c r="H382" s="15"/>
      <c r="I382" s="16"/>
      <c r="J382" s="16"/>
      <c r="K382" s="16"/>
      <c r="L382" s="16"/>
      <c r="M382" s="16"/>
      <c r="N382" s="20" t="str">
        <f>IF(COUNT(I382:M382)=0,"",PRODUCT(I382:M382))</f>
        <v/>
      </c>
    </row>
    <row r="383" spans="1:14" x14ac:dyDescent="0.25">
      <c r="A383" s="17"/>
      <c r="B383" s="17"/>
      <c r="C383" s="17"/>
      <c r="D383" s="17"/>
      <c r="E383" s="17"/>
      <c r="F383" s="17"/>
      <c r="G383" s="19" t="str">
        <f>IFERROR(VLOOKUP($F383,'POZ &amp; FİYAT'!$A$5:$C$44,3,FALSE),"")</f>
        <v/>
      </c>
      <c r="H383" s="17"/>
      <c r="I383" s="18"/>
      <c r="J383" s="18"/>
      <c r="K383" s="18"/>
      <c r="L383" s="18"/>
      <c r="M383" s="18"/>
      <c r="N383" s="20" t="str">
        <f>IF(COUNT(I383:M383)=0,"",PRODUCT(I383:M383))</f>
        <v/>
      </c>
    </row>
    <row r="384" spans="1:14" x14ac:dyDescent="0.25">
      <c r="A384" s="15"/>
      <c r="B384" s="15"/>
      <c r="C384" s="15"/>
      <c r="D384" s="15"/>
      <c r="E384" s="15"/>
      <c r="F384" s="15"/>
      <c r="G384" s="19" t="str">
        <f>IFERROR(VLOOKUP($F384,'POZ &amp; FİYAT'!$A$5:$C$44,3,FALSE),"")</f>
        <v/>
      </c>
      <c r="H384" s="15"/>
      <c r="I384" s="16"/>
      <c r="J384" s="16"/>
      <c r="K384" s="16"/>
      <c r="L384" s="16"/>
      <c r="M384" s="16"/>
      <c r="N384" s="20" t="str">
        <f>IF(COUNT(I384:M384)=0,"",PRODUCT(I384:M384))</f>
        <v/>
      </c>
    </row>
    <row r="385" spans="1:14" x14ac:dyDescent="0.25">
      <c r="A385" s="17"/>
      <c r="B385" s="17"/>
      <c r="C385" s="17"/>
      <c r="D385" s="17"/>
      <c r="E385" s="17"/>
      <c r="F385" s="17"/>
      <c r="G385" s="19" t="str">
        <f>IFERROR(VLOOKUP($F385,'POZ &amp; FİYAT'!$A$5:$C$44,3,FALSE),"")</f>
        <v/>
      </c>
      <c r="H385" s="17"/>
      <c r="I385" s="18"/>
      <c r="J385" s="18"/>
      <c r="K385" s="18"/>
      <c r="L385" s="18"/>
      <c r="M385" s="18"/>
      <c r="N385" s="20" t="str">
        <f>IF(COUNT(I385:M385)=0,"",PRODUCT(I385:M385))</f>
        <v/>
      </c>
    </row>
    <row r="386" spans="1:14" x14ac:dyDescent="0.25">
      <c r="A386" s="15"/>
      <c r="B386" s="15"/>
      <c r="C386" s="15"/>
      <c r="D386" s="15"/>
      <c r="E386" s="15"/>
      <c r="F386" s="15"/>
      <c r="G386" s="19" t="str">
        <f>IFERROR(VLOOKUP($F386,'POZ &amp; FİYAT'!$A$5:$C$44,3,FALSE),"")</f>
        <v/>
      </c>
      <c r="H386" s="15"/>
      <c r="I386" s="16"/>
      <c r="J386" s="16"/>
      <c r="K386" s="16"/>
      <c r="L386" s="16"/>
      <c r="M386" s="16"/>
      <c r="N386" s="20" t="str">
        <f>IF(COUNT(I386:M386)=0,"",PRODUCT(I386:M386))</f>
        <v/>
      </c>
    </row>
    <row r="387" spans="1:14" x14ac:dyDescent="0.25">
      <c r="A387" s="17"/>
      <c r="B387" s="17"/>
      <c r="C387" s="17"/>
      <c r="D387" s="17"/>
      <c r="E387" s="17"/>
      <c r="F387" s="17"/>
      <c r="G387" s="19" t="str">
        <f>IFERROR(VLOOKUP($F387,'POZ &amp; FİYAT'!$A$5:$C$44,3,FALSE),"")</f>
        <v/>
      </c>
      <c r="H387" s="17"/>
      <c r="I387" s="18"/>
      <c r="J387" s="18"/>
      <c r="K387" s="18"/>
      <c r="L387" s="18"/>
      <c r="M387" s="18"/>
      <c r="N387" s="20" t="str">
        <f>IF(COUNT(I387:M387)=0,"",PRODUCT(I387:M387))</f>
        <v/>
      </c>
    </row>
    <row r="388" spans="1:14" x14ac:dyDescent="0.25">
      <c r="A388" s="15"/>
      <c r="B388" s="15"/>
      <c r="C388" s="15"/>
      <c r="D388" s="15"/>
      <c r="E388" s="15"/>
      <c r="F388" s="15"/>
      <c r="G388" s="19" t="str">
        <f>IFERROR(VLOOKUP($F388,'POZ &amp; FİYAT'!$A$5:$C$44,3,FALSE),"")</f>
        <v/>
      </c>
      <c r="H388" s="15"/>
      <c r="I388" s="16"/>
      <c r="J388" s="16"/>
      <c r="K388" s="16"/>
      <c r="L388" s="16"/>
      <c r="M388" s="16"/>
      <c r="N388" s="20" t="str">
        <f>IF(COUNT(I388:M388)=0,"",PRODUCT(I388:M388))</f>
        <v/>
      </c>
    </row>
    <row r="389" spans="1:14" x14ac:dyDescent="0.25">
      <c r="A389" s="17"/>
      <c r="B389" s="17"/>
      <c r="C389" s="17"/>
      <c r="D389" s="17"/>
      <c r="E389" s="17"/>
      <c r="F389" s="17"/>
      <c r="G389" s="19" t="str">
        <f>IFERROR(VLOOKUP($F389,'POZ &amp; FİYAT'!$A$5:$C$44,3,FALSE),"")</f>
        <v/>
      </c>
      <c r="H389" s="17"/>
      <c r="I389" s="18"/>
      <c r="J389" s="18"/>
      <c r="K389" s="18"/>
      <c r="L389" s="18"/>
      <c r="M389" s="18"/>
      <c r="N389" s="20" t="str">
        <f>IF(COUNT(I389:M389)=0,"",PRODUCT(I389:M389))</f>
        <v/>
      </c>
    </row>
    <row r="390" spans="1:14" x14ac:dyDescent="0.25">
      <c r="A390" s="15"/>
      <c r="B390" s="15"/>
      <c r="C390" s="15"/>
      <c r="D390" s="15"/>
      <c r="E390" s="15"/>
      <c r="F390" s="15"/>
      <c r="G390" s="19" t="str">
        <f>IFERROR(VLOOKUP($F390,'POZ &amp; FİYAT'!$A$5:$C$44,3,FALSE),"")</f>
        <v/>
      </c>
      <c r="H390" s="15"/>
      <c r="I390" s="16"/>
      <c r="J390" s="16"/>
      <c r="K390" s="16"/>
      <c r="L390" s="16"/>
      <c r="M390" s="16"/>
      <c r="N390" s="20" t="str">
        <f>IF(COUNT(I390:M390)=0,"",PRODUCT(I390:M390))</f>
        <v/>
      </c>
    </row>
    <row r="391" spans="1:14" x14ac:dyDescent="0.25">
      <c r="A391" s="17"/>
      <c r="B391" s="17"/>
      <c r="C391" s="17"/>
      <c r="D391" s="17"/>
      <c r="E391" s="17"/>
      <c r="F391" s="17"/>
      <c r="G391" s="19" t="str">
        <f>IFERROR(VLOOKUP($F391,'POZ &amp; FİYAT'!$A$5:$C$44,3,FALSE),"")</f>
        <v/>
      </c>
      <c r="H391" s="17"/>
      <c r="I391" s="18"/>
      <c r="J391" s="18"/>
      <c r="K391" s="18"/>
      <c r="L391" s="18"/>
      <c r="M391" s="18"/>
      <c r="N391" s="20" t="str">
        <f>IF(COUNT(I391:M391)=0,"",PRODUCT(I391:M391))</f>
        <v/>
      </c>
    </row>
    <row r="392" spans="1:14" x14ac:dyDescent="0.25">
      <c r="A392" s="15"/>
      <c r="B392" s="15"/>
      <c r="C392" s="15"/>
      <c r="D392" s="15"/>
      <c r="E392" s="15"/>
      <c r="F392" s="15"/>
      <c r="G392" s="19" t="str">
        <f>IFERROR(VLOOKUP($F392,'POZ &amp; FİYAT'!$A$5:$C$44,3,FALSE),"")</f>
        <v/>
      </c>
      <c r="H392" s="15"/>
      <c r="I392" s="16"/>
      <c r="J392" s="16"/>
      <c r="K392" s="16"/>
      <c r="L392" s="16"/>
      <c r="M392" s="16"/>
      <c r="N392" s="20" t="str">
        <f>IF(COUNT(I392:M392)=0,"",PRODUCT(I392:M392))</f>
        <v/>
      </c>
    </row>
    <row r="393" spans="1:14" x14ac:dyDescent="0.25">
      <c r="A393" s="17"/>
      <c r="B393" s="17"/>
      <c r="C393" s="17"/>
      <c r="D393" s="17"/>
      <c r="E393" s="17"/>
      <c r="F393" s="17"/>
      <c r="G393" s="19" t="str">
        <f>IFERROR(VLOOKUP($F393,'POZ &amp; FİYAT'!$A$5:$C$44,3,FALSE),"")</f>
        <v/>
      </c>
      <c r="H393" s="17"/>
      <c r="I393" s="18"/>
      <c r="J393" s="18"/>
      <c r="K393" s="18"/>
      <c r="L393" s="18"/>
      <c r="M393" s="18"/>
      <c r="N393" s="20" t="str">
        <f>IF(COUNT(I393:M393)=0,"",PRODUCT(I393:M393))</f>
        <v/>
      </c>
    </row>
    <row r="394" spans="1:14" x14ac:dyDescent="0.25">
      <c r="A394" s="15"/>
      <c r="B394" s="15"/>
      <c r="C394" s="15"/>
      <c r="D394" s="15"/>
      <c r="E394" s="15"/>
      <c r="F394" s="15"/>
      <c r="G394" s="19" t="str">
        <f>IFERROR(VLOOKUP($F394,'POZ &amp; FİYAT'!$A$5:$C$44,3,FALSE),"")</f>
        <v/>
      </c>
      <c r="H394" s="15"/>
      <c r="I394" s="16"/>
      <c r="J394" s="16"/>
      <c r="K394" s="16"/>
      <c r="L394" s="16"/>
      <c r="M394" s="16"/>
      <c r="N394" s="20" t="str">
        <f>IF(COUNT(I394:M394)=0,"",PRODUCT(I394:M394))</f>
        <v/>
      </c>
    </row>
    <row r="395" spans="1:14" x14ac:dyDescent="0.25">
      <c r="A395" s="17"/>
      <c r="B395" s="17"/>
      <c r="C395" s="17"/>
      <c r="D395" s="17"/>
      <c r="E395" s="17"/>
      <c r="F395" s="17"/>
      <c r="G395" s="19" t="str">
        <f>IFERROR(VLOOKUP($F395,'POZ &amp; FİYAT'!$A$5:$C$44,3,FALSE),"")</f>
        <v/>
      </c>
      <c r="H395" s="17"/>
      <c r="I395" s="18"/>
      <c r="J395" s="18"/>
      <c r="K395" s="18"/>
      <c r="L395" s="18"/>
      <c r="M395" s="18"/>
      <c r="N395" s="20" t="str">
        <f>IF(COUNT(I395:M395)=0,"",PRODUCT(I395:M395))</f>
        <v/>
      </c>
    </row>
    <row r="396" spans="1:14" x14ac:dyDescent="0.25">
      <c r="A396" s="15"/>
      <c r="B396" s="15"/>
      <c r="C396" s="15"/>
      <c r="D396" s="15"/>
      <c r="E396" s="15"/>
      <c r="F396" s="15"/>
      <c r="G396" s="19" t="str">
        <f>IFERROR(VLOOKUP($F396,'POZ &amp; FİYAT'!$A$5:$C$44,3,FALSE),"")</f>
        <v/>
      </c>
      <c r="H396" s="15"/>
      <c r="I396" s="16"/>
      <c r="J396" s="16"/>
      <c r="K396" s="16"/>
      <c r="L396" s="16"/>
      <c r="M396" s="16"/>
      <c r="N396" s="20" t="str">
        <f>IF(COUNT(I396:M396)=0,"",PRODUCT(I396:M396))</f>
        <v/>
      </c>
    </row>
    <row r="397" spans="1:14" x14ac:dyDescent="0.25">
      <c r="A397" s="17"/>
      <c r="B397" s="17"/>
      <c r="C397" s="17"/>
      <c r="D397" s="17"/>
      <c r="E397" s="17"/>
      <c r="F397" s="17"/>
      <c r="G397" s="19" t="str">
        <f>IFERROR(VLOOKUP($F397,'POZ &amp; FİYAT'!$A$5:$C$44,3,FALSE),"")</f>
        <v/>
      </c>
      <c r="H397" s="17"/>
      <c r="I397" s="18"/>
      <c r="J397" s="18"/>
      <c r="K397" s="18"/>
      <c r="L397" s="18"/>
      <c r="M397" s="18"/>
      <c r="N397" s="20" t="str">
        <f>IF(COUNT(I397:M397)=0,"",PRODUCT(I397:M397))</f>
        <v/>
      </c>
    </row>
    <row r="398" spans="1:14" x14ac:dyDescent="0.25">
      <c r="A398" s="15"/>
      <c r="B398" s="15"/>
      <c r="C398" s="15"/>
      <c r="D398" s="15"/>
      <c r="E398" s="15"/>
      <c r="F398" s="15"/>
      <c r="G398" s="19" t="str">
        <f>IFERROR(VLOOKUP($F398,'POZ &amp; FİYAT'!$A$5:$C$44,3,FALSE),"")</f>
        <v/>
      </c>
      <c r="H398" s="15"/>
      <c r="I398" s="16"/>
      <c r="J398" s="16"/>
      <c r="K398" s="16"/>
      <c r="L398" s="16"/>
      <c r="M398" s="16"/>
      <c r="N398" s="20" t="str">
        <f>IF(COUNT(I398:M398)=0,"",PRODUCT(I398:M398))</f>
        <v/>
      </c>
    </row>
    <row r="399" spans="1:14" x14ac:dyDescent="0.25">
      <c r="A399" s="17"/>
      <c r="B399" s="17"/>
      <c r="C399" s="17"/>
      <c r="D399" s="17"/>
      <c r="E399" s="17"/>
      <c r="F399" s="17"/>
      <c r="G399" s="19" t="str">
        <f>IFERROR(VLOOKUP($F399,'POZ &amp; FİYAT'!$A$5:$C$44,3,FALSE),"")</f>
        <v/>
      </c>
      <c r="H399" s="17"/>
      <c r="I399" s="18"/>
      <c r="J399" s="18"/>
      <c r="K399" s="18"/>
      <c r="L399" s="18"/>
      <c r="M399" s="18"/>
      <c r="N399" s="20" t="str">
        <f>IF(COUNT(I399:M399)=0,"",PRODUCT(I399:M399))</f>
        <v/>
      </c>
    </row>
    <row r="400" spans="1:14" x14ac:dyDescent="0.25">
      <c r="A400" s="15"/>
      <c r="B400" s="15"/>
      <c r="C400" s="15"/>
      <c r="D400" s="15"/>
      <c r="E400" s="15"/>
      <c r="F400" s="15"/>
      <c r="G400" s="19" t="str">
        <f>IFERROR(VLOOKUP($F400,'POZ &amp; FİYAT'!$A$5:$C$44,3,FALSE),"")</f>
        <v/>
      </c>
      <c r="H400" s="15"/>
      <c r="I400" s="16"/>
      <c r="J400" s="16"/>
      <c r="K400" s="16"/>
      <c r="L400" s="16"/>
      <c r="M400" s="16"/>
      <c r="N400" s="20" t="str">
        <f>IF(COUNT(I400:M400)=0,"",PRODUCT(I400:M400))</f>
        <v/>
      </c>
    </row>
    <row r="401" spans="1:14" x14ac:dyDescent="0.25">
      <c r="A401" s="17"/>
      <c r="B401" s="17"/>
      <c r="C401" s="17"/>
      <c r="D401" s="17"/>
      <c r="E401" s="17"/>
      <c r="F401" s="17"/>
      <c r="G401" s="19" t="str">
        <f>IFERROR(VLOOKUP($F401,'POZ &amp; FİYAT'!$A$5:$C$44,3,FALSE),"")</f>
        <v/>
      </c>
      <c r="H401" s="17"/>
      <c r="I401" s="18"/>
      <c r="J401" s="18"/>
      <c r="K401" s="18"/>
      <c r="L401" s="18"/>
      <c r="M401" s="18"/>
      <c r="N401" s="20" t="str">
        <f>IF(COUNT(I401:M401)=0,"",PRODUCT(I401:M401))</f>
        <v/>
      </c>
    </row>
    <row r="402" spans="1:14" x14ac:dyDescent="0.25">
      <c r="A402" s="15"/>
      <c r="B402" s="15"/>
      <c r="C402" s="15"/>
      <c r="D402" s="15"/>
      <c r="E402" s="15"/>
      <c r="F402" s="15"/>
      <c r="G402" s="19" t="str">
        <f>IFERROR(VLOOKUP($F402,'POZ &amp; FİYAT'!$A$5:$C$44,3,FALSE),"")</f>
        <v/>
      </c>
      <c r="H402" s="15"/>
      <c r="I402" s="16"/>
      <c r="J402" s="16"/>
      <c r="K402" s="16"/>
      <c r="L402" s="16"/>
      <c r="M402" s="16"/>
      <c r="N402" s="20" t="str">
        <f>IF(COUNT(I402:M402)=0,"",PRODUCT(I402:M402))</f>
        <v/>
      </c>
    </row>
    <row r="403" spans="1:14" x14ac:dyDescent="0.25">
      <c r="A403" s="17"/>
      <c r="B403" s="17"/>
      <c r="C403" s="17"/>
      <c r="D403" s="17"/>
      <c r="E403" s="17"/>
      <c r="F403" s="17"/>
      <c r="G403" s="19" t="str">
        <f>IFERROR(VLOOKUP($F403,'POZ &amp; FİYAT'!$A$5:$C$44,3,FALSE),"")</f>
        <v/>
      </c>
      <c r="H403" s="17"/>
      <c r="I403" s="18"/>
      <c r="J403" s="18"/>
      <c r="K403" s="18"/>
      <c r="L403" s="18"/>
      <c r="M403" s="18"/>
      <c r="N403" s="20" t="str">
        <f>IF(COUNT(I403:M403)=0,"",PRODUCT(I403:M403))</f>
        <v/>
      </c>
    </row>
    <row r="404" spans="1:14" x14ac:dyDescent="0.25">
      <c r="A404" s="15"/>
      <c r="B404" s="15"/>
      <c r="C404" s="15"/>
      <c r="D404" s="15"/>
      <c r="E404" s="15"/>
      <c r="F404" s="15"/>
      <c r="G404" s="19" t="str">
        <f>IFERROR(VLOOKUP($F404,'POZ &amp; FİYAT'!$A$5:$C$44,3,FALSE),"")</f>
        <v/>
      </c>
      <c r="H404" s="15"/>
      <c r="I404" s="16"/>
      <c r="J404" s="16"/>
      <c r="K404" s="16"/>
      <c r="L404" s="16"/>
      <c r="M404" s="16"/>
      <c r="N404" s="20" t="str">
        <f>IF(COUNT(I404:M404)=0,"",PRODUCT(I404:M404))</f>
        <v/>
      </c>
    </row>
    <row r="405" spans="1:14" x14ac:dyDescent="0.25">
      <c r="A405" s="17"/>
      <c r="B405" s="17"/>
      <c r="C405" s="17"/>
      <c r="D405" s="17"/>
      <c r="E405" s="17"/>
      <c r="F405" s="17"/>
      <c r="G405" s="19" t="str">
        <f>IFERROR(VLOOKUP($F405,'POZ &amp; FİYAT'!$A$5:$C$44,3,FALSE),"")</f>
        <v/>
      </c>
      <c r="H405" s="17"/>
      <c r="I405" s="18"/>
      <c r="J405" s="18"/>
      <c r="K405" s="18"/>
      <c r="L405" s="18"/>
      <c r="M405" s="18"/>
      <c r="N405" s="20" t="str">
        <f>IF(COUNT(I405:M405)=0,"",PRODUCT(I405:M405))</f>
        <v/>
      </c>
    </row>
    <row r="406" spans="1:14" x14ac:dyDescent="0.25">
      <c r="A406" s="15"/>
      <c r="B406" s="15"/>
      <c r="C406" s="15"/>
      <c r="D406" s="15"/>
      <c r="E406" s="15"/>
      <c r="F406" s="15"/>
      <c r="G406" s="19" t="str">
        <f>IFERROR(VLOOKUP($F406,'POZ &amp; FİYAT'!$A$5:$C$44,3,FALSE),"")</f>
        <v/>
      </c>
      <c r="H406" s="15"/>
      <c r="I406" s="16"/>
      <c r="J406" s="16"/>
      <c r="K406" s="16"/>
      <c r="L406" s="16"/>
      <c r="M406" s="16"/>
      <c r="N406" s="20" t="str">
        <f>IF(COUNT(I406:M406)=0,"",PRODUCT(I406:M406))</f>
        <v/>
      </c>
    </row>
    <row r="407" spans="1:14" x14ac:dyDescent="0.25">
      <c r="A407" s="17"/>
      <c r="B407" s="17"/>
      <c r="C407" s="17"/>
      <c r="D407" s="17"/>
      <c r="E407" s="17"/>
      <c r="F407" s="17"/>
      <c r="G407" s="19" t="str">
        <f>IFERROR(VLOOKUP($F407,'POZ &amp; FİYAT'!$A$5:$C$44,3,FALSE),"")</f>
        <v/>
      </c>
      <c r="H407" s="17"/>
      <c r="I407" s="18"/>
      <c r="J407" s="18"/>
      <c r="K407" s="18"/>
      <c r="L407" s="18"/>
      <c r="M407" s="18"/>
      <c r="N407" s="20" t="str">
        <f>IF(COUNT(I407:M407)=0,"",PRODUCT(I407:M407))</f>
        <v/>
      </c>
    </row>
    <row r="408" spans="1:14" x14ac:dyDescent="0.25">
      <c r="A408" s="15"/>
      <c r="B408" s="15"/>
      <c r="C408" s="15"/>
      <c r="D408" s="15"/>
      <c r="E408" s="15"/>
      <c r="F408" s="15"/>
      <c r="G408" s="19" t="str">
        <f>IFERROR(VLOOKUP($F408,'POZ &amp; FİYAT'!$A$5:$C$44,3,FALSE),"")</f>
        <v/>
      </c>
      <c r="H408" s="15"/>
      <c r="I408" s="16"/>
      <c r="J408" s="16"/>
      <c r="K408" s="16"/>
      <c r="L408" s="16"/>
      <c r="M408" s="16"/>
      <c r="N408" s="20" t="str">
        <f>IF(COUNT(I408:M408)=0,"",PRODUCT(I408:M408))</f>
        <v/>
      </c>
    </row>
    <row r="409" spans="1:14" x14ac:dyDescent="0.25">
      <c r="A409" s="17"/>
      <c r="B409" s="17"/>
      <c r="C409" s="17"/>
      <c r="D409" s="17"/>
      <c r="E409" s="17"/>
      <c r="F409" s="17"/>
      <c r="G409" s="19" t="str">
        <f>IFERROR(VLOOKUP($F409,'POZ &amp; FİYAT'!$A$5:$C$44,3,FALSE),"")</f>
        <v/>
      </c>
      <c r="H409" s="17"/>
      <c r="I409" s="18"/>
      <c r="J409" s="18"/>
      <c r="K409" s="18"/>
      <c r="L409" s="18"/>
      <c r="M409" s="18"/>
      <c r="N409" s="20" t="str">
        <f>IF(COUNT(I409:M409)=0,"",PRODUCT(I409:M409))</f>
        <v/>
      </c>
    </row>
    <row r="410" spans="1:14" x14ac:dyDescent="0.25">
      <c r="A410" s="15"/>
      <c r="B410" s="15"/>
      <c r="C410" s="15"/>
      <c r="D410" s="15"/>
      <c r="E410" s="15"/>
      <c r="F410" s="15"/>
      <c r="G410" s="19" t="str">
        <f>IFERROR(VLOOKUP($F410,'POZ &amp; FİYAT'!$A$5:$C$44,3,FALSE),"")</f>
        <v/>
      </c>
      <c r="H410" s="15"/>
      <c r="I410" s="16"/>
      <c r="J410" s="16"/>
      <c r="K410" s="16"/>
      <c r="L410" s="16"/>
      <c r="M410" s="16"/>
      <c r="N410" s="20" t="str">
        <f>IF(COUNT(I410:M410)=0,"",PRODUCT(I410:M410))</f>
        <v/>
      </c>
    </row>
    <row r="411" spans="1:14" x14ac:dyDescent="0.25">
      <c r="A411" s="17"/>
      <c r="B411" s="17"/>
      <c r="C411" s="17"/>
      <c r="D411" s="17"/>
      <c r="E411" s="17"/>
      <c r="F411" s="17"/>
      <c r="G411" s="19" t="str">
        <f>IFERROR(VLOOKUP($F411,'POZ &amp; FİYAT'!$A$5:$C$44,3,FALSE),"")</f>
        <v/>
      </c>
      <c r="H411" s="17"/>
      <c r="I411" s="18"/>
      <c r="J411" s="18"/>
      <c r="K411" s="18"/>
      <c r="L411" s="18"/>
      <c r="M411" s="18"/>
      <c r="N411" s="20" t="str">
        <f>IF(COUNT(I411:M411)=0,"",PRODUCT(I411:M411))</f>
        <v/>
      </c>
    </row>
    <row r="412" spans="1:14" x14ac:dyDescent="0.25">
      <c r="A412" s="15"/>
      <c r="B412" s="15"/>
      <c r="C412" s="15"/>
      <c r="D412" s="15"/>
      <c r="E412" s="15"/>
      <c r="F412" s="15"/>
      <c r="G412" s="19" t="str">
        <f>IFERROR(VLOOKUP($F412,'POZ &amp; FİYAT'!$A$5:$C$44,3,FALSE),"")</f>
        <v/>
      </c>
      <c r="H412" s="15"/>
      <c r="I412" s="16"/>
      <c r="J412" s="16"/>
      <c r="K412" s="16"/>
      <c r="L412" s="16"/>
      <c r="M412" s="16"/>
      <c r="N412" s="20" t="str">
        <f>IF(COUNT(I412:M412)=0,"",PRODUCT(I412:M412))</f>
        <v/>
      </c>
    </row>
    <row r="413" spans="1:14" x14ac:dyDescent="0.25">
      <c r="A413" s="17"/>
      <c r="B413" s="17"/>
      <c r="C413" s="17"/>
      <c r="D413" s="17"/>
      <c r="E413" s="17"/>
      <c r="F413" s="17"/>
      <c r="G413" s="19" t="str">
        <f>IFERROR(VLOOKUP($F413,'POZ &amp; FİYAT'!$A$5:$C$44,3,FALSE),"")</f>
        <v/>
      </c>
      <c r="H413" s="17"/>
      <c r="I413" s="18"/>
      <c r="J413" s="18"/>
      <c r="K413" s="18"/>
      <c r="L413" s="18"/>
      <c r="M413" s="18"/>
      <c r="N413" s="20" t="str">
        <f>IF(COUNT(I413:M413)=0,"",PRODUCT(I413:M413))</f>
        <v/>
      </c>
    </row>
    <row r="414" spans="1:14" x14ac:dyDescent="0.25">
      <c r="A414" s="15"/>
      <c r="B414" s="15"/>
      <c r="C414" s="15"/>
      <c r="D414" s="15"/>
      <c r="E414" s="15"/>
      <c r="F414" s="15"/>
      <c r="G414" s="19" t="str">
        <f>IFERROR(VLOOKUP($F414,'POZ &amp; FİYAT'!$A$5:$C$44,3,FALSE),"")</f>
        <v/>
      </c>
      <c r="H414" s="15"/>
      <c r="I414" s="16"/>
      <c r="J414" s="16"/>
      <c r="K414" s="16"/>
      <c r="L414" s="16"/>
      <c r="M414" s="16"/>
      <c r="N414" s="20" t="str">
        <f>IF(COUNT(I414:M414)=0,"",PRODUCT(I414:M414))</f>
        <v/>
      </c>
    </row>
    <row r="415" spans="1:14" x14ac:dyDescent="0.25">
      <c r="A415" s="17"/>
      <c r="B415" s="17"/>
      <c r="C415" s="17"/>
      <c r="D415" s="17"/>
      <c r="E415" s="17"/>
      <c r="F415" s="17"/>
      <c r="G415" s="19" t="str">
        <f>IFERROR(VLOOKUP($F415,'POZ &amp; FİYAT'!$A$5:$C$44,3,FALSE),"")</f>
        <v/>
      </c>
      <c r="H415" s="17"/>
      <c r="I415" s="18"/>
      <c r="J415" s="18"/>
      <c r="K415" s="18"/>
      <c r="L415" s="18"/>
      <c r="M415" s="18"/>
      <c r="N415" s="20" t="str">
        <f>IF(COUNT(I415:M415)=0,"",PRODUCT(I415:M415))</f>
        <v/>
      </c>
    </row>
    <row r="416" spans="1:14" x14ac:dyDescent="0.25">
      <c r="A416" s="15"/>
      <c r="B416" s="15"/>
      <c r="C416" s="15"/>
      <c r="D416" s="15"/>
      <c r="E416" s="15"/>
      <c r="F416" s="15"/>
      <c r="G416" s="19" t="str">
        <f>IFERROR(VLOOKUP($F416,'POZ &amp; FİYAT'!$A$5:$C$44,3,FALSE),"")</f>
        <v/>
      </c>
      <c r="H416" s="15"/>
      <c r="I416" s="16"/>
      <c r="J416" s="16"/>
      <c r="K416" s="16"/>
      <c r="L416" s="16"/>
      <c r="M416" s="16"/>
      <c r="N416" s="20" t="str">
        <f>IF(COUNT(I416:M416)=0,"",PRODUCT(I416:M416))</f>
        <v/>
      </c>
    </row>
    <row r="417" spans="1:14" x14ac:dyDescent="0.25">
      <c r="A417" s="17"/>
      <c r="B417" s="17"/>
      <c r="C417" s="17"/>
      <c r="D417" s="17"/>
      <c r="E417" s="17"/>
      <c r="F417" s="17"/>
      <c r="G417" s="19" t="str">
        <f>IFERROR(VLOOKUP($F417,'POZ &amp; FİYAT'!$A$5:$C$44,3,FALSE),"")</f>
        <v/>
      </c>
      <c r="H417" s="17"/>
      <c r="I417" s="18"/>
      <c r="J417" s="18"/>
      <c r="K417" s="18"/>
      <c r="L417" s="18"/>
      <c r="M417" s="18"/>
      <c r="N417" s="20" t="str">
        <f>IF(COUNT(I417:M417)=0,"",PRODUCT(I417:M417))</f>
        <v/>
      </c>
    </row>
    <row r="418" spans="1:14" x14ac:dyDescent="0.25">
      <c r="A418" s="15"/>
      <c r="B418" s="15"/>
      <c r="C418" s="15"/>
      <c r="D418" s="15"/>
      <c r="E418" s="15"/>
      <c r="F418" s="15"/>
      <c r="G418" s="19" t="str">
        <f>IFERROR(VLOOKUP($F418,'POZ &amp; FİYAT'!$A$5:$C$44,3,FALSE),"")</f>
        <v/>
      </c>
      <c r="H418" s="15"/>
      <c r="I418" s="16"/>
      <c r="J418" s="16"/>
      <c r="K418" s="16"/>
      <c r="L418" s="16"/>
      <c r="M418" s="16"/>
      <c r="N418" s="20" t="str">
        <f>IF(COUNT(I418:M418)=0,"",PRODUCT(I418:M418))</f>
        <v/>
      </c>
    </row>
    <row r="419" spans="1:14" x14ac:dyDescent="0.25">
      <c r="A419" s="17"/>
      <c r="B419" s="17"/>
      <c r="C419" s="17"/>
      <c r="D419" s="17"/>
      <c r="E419" s="17"/>
      <c r="F419" s="17"/>
      <c r="G419" s="19" t="str">
        <f>IFERROR(VLOOKUP($F419,'POZ &amp; FİYAT'!$A$5:$C$44,3,FALSE),"")</f>
        <v/>
      </c>
      <c r="H419" s="17"/>
      <c r="I419" s="18"/>
      <c r="J419" s="18"/>
      <c r="K419" s="18"/>
      <c r="L419" s="18"/>
      <c r="M419" s="18"/>
      <c r="N419" s="20" t="str">
        <f>IF(COUNT(I419:M419)=0,"",PRODUCT(I419:M419))</f>
        <v/>
      </c>
    </row>
    <row r="420" spans="1:14" x14ac:dyDescent="0.25">
      <c r="A420" s="15"/>
      <c r="B420" s="15"/>
      <c r="C420" s="15"/>
      <c r="D420" s="15"/>
      <c r="E420" s="15"/>
      <c r="F420" s="15"/>
      <c r="G420" s="19" t="str">
        <f>IFERROR(VLOOKUP($F420,'POZ &amp; FİYAT'!$A$5:$C$44,3,FALSE),"")</f>
        <v/>
      </c>
      <c r="H420" s="15"/>
      <c r="I420" s="16"/>
      <c r="J420" s="16"/>
      <c r="K420" s="16"/>
      <c r="L420" s="16"/>
      <c r="M420" s="16"/>
      <c r="N420" s="20" t="str">
        <f>IF(COUNT(I420:M420)=0,"",PRODUCT(I420:M420))</f>
        <v/>
      </c>
    </row>
    <row r="421" spans="1:14" x14ac:dyDescent="0.25">
      <c r="A421" s="17"/>
      <c r="B421" s="17"/>
      <c r="C421" s="17"/>
      <c r="D421" s="17"/>
      <c r="E421" s="17"/>
      <c r="F421" s="17"/>
      <c r="G421" s="19" t="str">
        <f>IFERROR(VLOOKUP($F421,'POZ &amp; FİYAT'!$A$5:$C$44,3,FALSE),"")</f>
        <v/>
      </c>
      <c r="H421" s="17"/>
      <c r="I421" s="18"/>
      <c r="J421" s="18"/>
      <c r="K421" s="18"/>
      <c r="L421" s="18"/>
      <c r="M421" s="18"/>
      <c r="N421" s="20" t="str">
        <f>IF(COUNT(I421:M421)=0,"",PRODUCT(I421:M421))</f>
        <v/>
      </c>
    </row>
    <row r="422" spans="1:14" x14ac:dyDescent="0.25">
      <c r="A422" s="15"/>
      <c r="B422" s="15"/>
      <c r="C422" s="15"/>
      <c r="D422" s="15"/>
      <c r="E422" s="15"/>
      <c r="F422" s="15"/>
      <c r="G422" s="19" t="str">
        <f>IFERROR(VLOOKUP($F422,'POZ &amp; FİYAT'!$A$5:$C$44,3,FALSE),"")</f>
        <v/>
      </c>
      <c r="H422" s="15"/>
      <c r="I422" s="16"/>
      <c r="J422" s="16"/>
      <c r="K422" s="16"/>
      <c r="L422" s="16"/>
      <c r="M422" s="16"/>
      <c r="N422" s="20" t="str">
        <f>IF(COUNT(I422:M422)=0,"",PRODUCT(I422:M422))</f>
        <v/>
      </c>
    </row>
    <row r="423" spans="1:14" x14ac:dyDescent="0.25">
      <c r="A423" s="17"/>
      <c r="B423" s="17"/>
      <c r="C423" s="17"/>
      <c r="D423" s="17"/>
      <c r="E423" s="17"/>
      <c r="F423" s="17"/>
      <c r="G423" s="19" t="str">
        <f>IFERROR(VLOOKUP($F423,'POZ &amp; FİYAT'!$A$5:$C$44,3,FALSE),"")</f>
        <v/>
      </c>
      <c r="H423" s="17"/>
      <c r="I423" s="18"/>
      <c r="J423" s="18"/>
      <c r="K423" s="18"/>
      <c r="L423" s="18"/>
      <c r="M423" s="18"/>
      <c r="N423" s="20" t="str">
        <f>IF(COUNT(I423:M423)=0,"",PRODUCT(I423:M423))</f>
        <v/>
      </c>
    </row>
    <row r="424" spans="1:14" x14ac:dyDescent="0.25">
      <c r="A424" s="15"/>
      <c r="B424" s="15"/>
      <c r="C424" s="15"/>
      <c r="D424" s="15"/>
      <c r="E424" s="15"/>
      <c r="F424" s="15"/>
      <c r="G424" s="19" t="str">
        <f>IFERROR(VLOOKUP($F424,'POZ &amp; FİYAT'!$A$5:$C$44,3,FALSE),"")</f>
        <v/>
      </c>
      <c r="H424" s="15"/>
      <c r="I424" s="16"/>
      <c r="J424" s="16"/>
      <c r="K424" s="16"/>
      <c r="L424" s="16"/>
      <c r="M424" s="16"/>
      <c r="N424" s="20" t="str">
        <f>IF(COUNT(I424:M424)=0,"",PRODUCT(I424:M424))</f>
        <v/>
      </c>
    </row>
    <row r="425" spans="1:14" x14ac:dyDescent="0.25">
      <c r="A425" s="17"/>
      <c r="B425" s="17"/>
      <c r="C425" s="17"/>
      <c r="D425" s="17"/>
      <c r="E425" s="17"/>
      <c r="F425" s="17"/>
      <c r="G425" s="19" t="str">
        <f>IFERROR(VLOOKUP($F425,'POZ &amp; FİYAT'!$A$5:$C$44,3,FALSE),"")</f>
        <v/>
      </c>
      <c r="H425" s="17"/>
      <c r="I425" s="18"/>
      <c r="J425" s="18"/>
      <c r="K425" s="18"/>
      <c r="L425" s="18"/>
      <c r="M425" s="18"/>
      <c r="N425" s="20" t="str">
        <f>IF(COUNT(I425:M425)=0,"",PRODUCT(I425:M425))</f>
        <v/>
      </c>
    </row>
    <row r="426" spans="1:14" x14ac:dyDescent="0.25">
      <c r="A426" s="15"/>
      <c r="B426" s="15"/>
      <c r="C426" s="15"/>
      <c r="D426" s="15"/>
      <c r="E426" s="15"/>
      <c r="F426" s="15"/>
      <c r="G426" s="19" t="str">
        <f>IFERROR(VLOOKUP($F426,'POZ &amp; FİYAT'!$A$5:$C$44,3,FALSE),"")</f>
        <v/>
      </c>
      <c r="H426" s="15"/>
      <c r="I426" s="16"/>
      <c r="J426" s="16"/>
      <c r="K426" s="16"/>
      <c r="L426" s="16"/>
      <c r="M426" s="16"/>
      <c r="N426" s="20" t="str">
        <f>IF(COUNT(I426:M426)=0,"",PRODUCT(I426:M426))</f>
        <v/>
      </c>
    </row>
    <row r="427" spans="1:14" x14ac:dyDescent="0.25">
      <c r="A427" s="17"/>
      <c r="B427" s="17"/>
      <c r="C427" s="17"/>
      <c r="D427" s="17"/>
      <c r="E427" s="17"/>
      <c r="F427" s="17"/>
      <c r="G427" s="19" t="str">
        <f>IFERROR(VLOOKUP($F427,'POZ &amp; FİYAT'!$A$5:$C$44,3,FALSE),"")</f>
        <v/>
      </c>
      <c r="H427" s="17"/>
      <c r="I427" s="18"/>
      <c r="J427" s="18"/>
      <c r="K427" s="18"/>
      <c r="L427" s="18"/>
      <c r="M427" s="18"/>
      <c r="N427" s="20" t="str">
        <f>IF(COUNT(I427:M427)=0,"",PRODUCT(I427:M427))</f>
        <v/>
      </c>
    </row>
    <row r="428" spans="1:14" x14ac:dyDescent="0.25">
      <c r="A428" s="15"/>
      <c r="B428" s="15"/>
      <c r="C428" s="15"/>
      <c r="D428" s="15"/>
      <c r="E428" s="15"/>
      <c r="F428" s="15"/>
      <c r="G428" s="19" t="str">
        <f>IFERROR(VLOOKUP($F428,'POZ &amp; FİYAT'!$A$5:$C$44,3,FALSE),"")</f>
        <v/>
      </c>
      <c r="H428" s="15"/>
      <c r="I428" s="16"/>
      <c r="J428" s="16"/>
      <c r="K428" s="16"/>
      <c r="L428" s="16"/>
      <c r="M428" s="16"/>
      <c r="N428" s="20" t="str">
        <f>IF(COUNT(I428:M428)=0,"",PRODUCT(I428:M428))</f>
        <v/>
      </c>
    </row>
    <row r="429" spans="1:14" x14ac:dyDescent="0.25">
      <c r="A429" s="17"/>
      <c r="B429" s="17"/>
      <c r="C429" s="17"/>
      <c r="D429" s="17"/>
      <c r="E429" s="17"/>
      <c r="F429" s="17"/>
      <c r="G429" s="19" t="str">
        <f>IFERROR(VLOOKUP($F429,'POZ &amp; FİYAT'!$A$5:$C$44,3,FALSE),"")</f>
        <v/>
      </c>
      <c r="H429" s="17"/>
      <c r="I429" s="18"/>
      <c r="J429" s="18"/>
      <c r="K429" s="18"/>
      <c r="L429" s="18"/>
      <c r="M429" s="18"/>
      <c r="N429" s="20" t="str">
        <f>IF(COUNT(I429:M429)=0,"",PRODUCT(I429:M429))</f>
        <v/>
      </c>
    </row>
    <row r="430" spans="1:14" x14ac:dyDescent="0.25">
      <c r="A430" s="15"/>
      <c r="B430" s="15"/>
      <c r="C430" s="15"/>
      <c r="D430" s="15"/>
      <c r="E430" s="15"/>
      <c r="F430" s="15"/>
      <c r="G430" s="19" t="str">
        <f>IFERROR(VLOOKUP($F430,'POZ &amp; FİYAT'!$A$5:$C$44,3,FALSE),"")</f>
        <v/>
      </c>
      <c r="H430" s="15"/>
      <c r="I430" s="16"/>
      <c r="J430" s="16"/>
      <c r="K430" s="16"/>
      <c r="L430" s="16"/>
      <c r="M430" s="16"/>
      <c r="N430" s="20" t="str">
        <f>IF(COUNT(I430:M430)=0,"",PRODUCT(I430:M430))</f>
        <v/>
      </c>
    </row>
    <row r="431" spans="1:14" x14ac:dyDescent="0.25">
      <c r="A431" s="17"/>
      <c r="B431" s="17"/>
      <c r="C431" s="17"/>
      <c r="D431" s="17"/>
      <c r="E431" s="17"/>
      <c r="F431" s="17"/>
      <c r="G431" s="19" t="str">
        <f>IFERROR(VLOOKUP($F431,'POZ &amp; FİYAT'!$A$5:$C$44,3,FALSE),"")</f>
        <v/>
      </c>
      <c r="H431" s="17"/>
      <c r="I431" s="18"/>
      <c r="J431" s="18"/>
      <c r="K431" s="18"/>
      <c r="L431" s="18"/>
      <c r="M431" s="18"/>
      <c r="N431" s="20" t="str">
        <f>IF(COUNT(I431:M431)=0,"",PRODUCT(I431:M431))</f>
        <v/>
      </c>
    </row>
    <row r="432" spans="1:14" x14ac:dyDescent="0.25">
      <c r="A432" s="15"/>
      <c r="B432" s="15"/>
      <c r="C432" s="15"/>
      <c r="D432" s="15"/>
      <c r="E432" s="15"/>
      <c r="F432" s="15"/>
      <c r="G432" s="19" t="str">
        <f>IFERROR(VLOOKUP($F432,'POZ &amp; FİYAT'!$A$5:$C$44,3,FALSE),"")</f>
        <v/>
      </c>
      <c r="H432" s="15"/>
      <c r="I432" s="16"/>
      <c r="J432" s="16"/>
      <c r="K432" s="16"/>
      <c r="L432" s="16"/>
      <c r="M432" s="16"/>
      <c r="N432" s="20" t="str">
        <f>IF(COUNT(I432:M432)=0,"",PRODUCT(I432:M432))</f>
        <v/>
      </c>
    </row>
    <row r="433" spans="1:14" x14ac:dyDescent="0.25">
      <c r="A433" s="17"/>
      <c r="B433" s="17"/>
      <c r="C433" s="17"/>
      <c r="D433" s="17"/>
      <c r="E433" s="17"/>
      <c r="F433" s="17"/>
      <c r="G433" s="19" t="str">
        <f>IFERROR(VLOOKUP($F433,'POZ &amp; FİYAT'!$A$5:$C$44,3,FALSE),"")</f>
        <v/>
      </c>
      <c r="H433" s="17"/>
      <c r="I433" s="18"/>
      <c r="J433" s="18"/>
      <c r="K433" s="18"/>
      <c r="L433" s="18"/>
      <c r="M433" s="18"/>
      <c r="N433" s="20" t="str">
        <f>IF(COUNT(I433:M433)=0,"",PRODUCT(I433:M433))</f>
        <v/>
      </c>
    </row>
    <row r="434" spans="1:14" x14ac:dyDescent="0.25">
      <c r="A434" s="15"/>
      <c r="B434" s="15"/>
      <c r="C434" s="15"/>
      <c r="D434" s="15"/>
      <c r="E434" s="15"/>
      <c r="F434" s="15"/>
      <c r="G434" s="19" t="str">
        <f>IFERROR(VLOOKUP($F434,'POZ &amp; FİYAT'!$A$5:$C$44,3,FALSE),"")</f>
        <v/>
      </c>
      <c r="H434" s="15"/>
      <c r="I434" s="16"/>
      <c r="J434" s="16"/>
      <c r="K434" s="16"/>
      <c r="L434" s="16"/>
      <c r="M434" s="16"/>
      <c r="N434" s="20" t="str">
        <f>IF(COUNT(I434:M434)=0,"",PRODUCT(I434:M434))</f>
        <v/>
      </c>
    </row>
    <row r="435" spans="1:14" x14ac:dyDescent="0.25">
      <c r="A435" s="17"/>
      <c r="B435" s="17"/>
      <c r="C435" s="17"/>
      <c r="D435" s="17"/>
      <c r="E435" s="17"/>
      <c r="F435" s="17"/>
      <c r="G435" s="19" t="str">
        <f>IFERROR(VLOOKUP($F435,'POZ &amp; FİYAT'!$A$5:$C$44,3,FALSE),"")</f>
        <v/>
      </c>
      <c r="H435" s="17"/>
      <c r="I435" s="18"/>
      <c r="J435" s="18"/>
      <c r="K435" s="18"/>
      <c r="L435" s="18"/>
      <c r="M435" s="18"/>
      <c r="N435" s="20" t="str">
        <f>IF(COUNT(I435:M435)=0,"",PRODUCT(I435:M435))</f>
        <v/>
      </c>
    </row>
    <row r="436" spans="1:14" x14ac:dyDescent="0.25">
      <c r="A436" s="15"/>
      <c r="B436" s="15"/>
      <c r="C436" s="15"/>
      <c r="D436" s="15"/>
      <c r="E436" s="15"/>
      <c r="F436" s="15"/>
      <c r="G436" s="19" t="str">
        <f>IFERROR(VLOOKUP($F436,'POZ &amp; FİYAT'!$A$5:$C$44,3,FALSE),"")</f>
        <v/>
      </c>
      <c r="H436" s="15"/>
      <c r="I436" s="16"/>
      <c r="J436" s="16"/>
      <c r="K436" s="16"/>
      <c r="L436" s="16"/>
      <c r="M436" s="16"/>
      <c r="N436" s="20" t="str">
        <f>IF(COUNT(I436:M436)=0,"",PRODUCT(I436:M436))</f>
        <v/>
      </c>
    </row>
    <row r="437" spans="1:14" x14ac:dyDescent="0.25">
      <c r="A437" s="17"/>
      <c r="B437" s="17"/>
      <c r="C437" s="17"/>
      <c r="D437" s="17"/>
      <c r="E437" s="17"/>
      <c r="F437" s="17"/>
      <c r="G437" s="19" t="str">
        <f>IFERROR(VLOOKUP($F437,'POZ &amp; FİYAT'!$A$5:$C$44,3,FALSE),"")</f>
        <v/>
      </c>
      <c r="H437" s="17"/>
      <c r="I437" s="18"/>
      <c r="J437" s="18"/>
      <c r="K437" s="18"/>
      <c r="L437" s="18"/>
      <c r="M437" s="18"/>
      <c r="N437" s="20" t="str">
        <f>IF(COUNT(I437:M437)=0,"",PRODUCT(I437:M437))</f>
        <v/>
      </c>
    </row>
    <row r="438" spans="1:14" x14ac:dyDescent="0.25">
      <c r="A438" s="15"/>
      <c r="B438" s="15"/>
      <c r="C438" s="15"/>
      <c r="D438" s="15"/>
      <c r="E438" s="15"/>
      <c r="F438" s="15"/>
      <c r="G438" s="19" t="str">
        <f>IFERROR(VLOOKUP($F438,'POZ &amp; FİYAT'!$A$5:$C$44,3,FALSE),"")</f>
        <v/>
      </c>
      <c r="H438" s="15"/>
      <c r="I438" s="16"/>
      <c r="J438" s="16"/>
      <c r="K438" s="16"/>
      <c r="L438" s="16"/>
      <c r="M438" s="16"/>
      <c r="N438" s="20" t="str">
        <f>IF(COUNT(I438:M438)=0,"",PRODUCT(I438:M438))</f>
        <v/>
      </c>
    </row>
    <row r="439" spans="1:14" x14ac:dyDescent="0.25">
      <c r="A439" s="17"/>
      <c r="B439" s="17"/>
      <c r="C439" s="17"/>
      <c r="D439" s="17"/>
      <c r="E439" s="17"/>
      <c r="F439" s="17"/>
      <c r="G439" s="19" t="str">
        <f>IFERROR(VLOOKUP($F439,'POZ &amp; FİYAT'!$A$5:$C$44,3,FALSE),"")</f>
        <v/>
      </c>
      <c r="H439" s="17"/>
      <c r="I439" s="18"/>
      <c r="J439" s="18"/>
      <c r="K439" s="18"/>
      <c r="L439" s="18"/>
      <c r="M439" s="18"/>
      <c r="N439" s="20" t="str">
        <f>IF(COUNT(I439:M439)=0,"",PRODUCT(I439:M439))</f>
        <v/>
      </c>
    </row>
    <row r="440" spans="1:14" x14ac:dyDescent="0.25">
      <c r="A440" s="15"/>
      <c r="B440" s="15"/>
      <c r="C440" s="15"/>
      <c r="D440" s="15"/>
      <c r="E440" s="15"/>
      <c r="F440" s="15"/>
      <c r="G440" s="19" t="str">
        <f>IFERROR(VLOOKUP($F440,'POZ &amp; FİYAT'!$A$5:$C$44,3,FALSE),"")</f>
        <v/>
      </c>
      <c r="H440" s="15"/>
      <c r="I440" s="16"/>
      <c r="J440" s="16"/>
      <c r="K440" s="16"/>
      <c r="L440" s="16"/>
      <c r="M440" s="16"/>
      <c r="N440" s="20" t="str">
        <f>IF(COUNT(I440:M440)=0,"",PRODUCT(I440:M440))</f>
        <v/>
      </c>
    </row>
    <row r="441" spans="1:14" x14ac:dyDescent="0.25">
      <c r="A441" s="17"/>
      <c r="B441" s="17"/>
      <c r="C441" s="17"/>
      <c r="D441" s="17"/>
      <c r="E441" s="17"/>
      <c r="F441" s="17"/>
      <c r="G441" s="19" t="str">
        <f>IFERROR(VLOOKUP($F441,'POZ &amp; FİYAT'!$A$5:$C$44,3,FALSE),"")</f>
        <v/>
      </c>
      <c r="H441" s="17"/>
      <c r="I441" s="18"/>
      <c r="J441" s="18"/>
      <c r="K441" s="18"/>
      <c r="L441" s="18"/>
      <c r="M441" s="18"/>
      <c r="N441" s="20" t="str">
        <f>IF(COUNT(I441:M441)=0,"",PRODUCT(I441:M441))</f>
        <v/>
      </c>
    </row>
    <row r="442" spans="1:14" x14ac:dyDescent="0.25">
      <c r="A442" s="15"/>
      <c r="B442" s="15"/>
      <c r="C442" s="15"/>
      <c r="D442" s="15"/>
      <c r="E442" s="15"/>
      <c r="F442" s="15"/>
      <c r="G442" s="19" t="str">
        <f>IFERROR(VLOOKUP($F442,'POZ &amp; FİYAT'!$A$5:$C$44,3,FALSE),"")</f>
        <v/>
      </c>
      <c r="H442" s="15"/>
      <c r="I442" s="16"/>
      <c r="J442" s="16"/>
      <c r="K442" s="16"/>
      <c r="L442" s="16"/>
      <c r="M442" s="16"/>
      <c r="N442" s="20" t="str">
        <f>IF(COUNT(I442:M442)=0,"",PRODUCT(I442:M442))</f>
        <v/>
      </c>
    </row>
    <row r="443" spans="1:14" x14ac:dyDescent="0.25">
      <c r="A443" s="17"/>
      <c r="B443" s="17"/>
      <c r="C443" s="17"/>
      <c r="D443" s="17"/>
      <c r="E443" s="17"/>
      <c r="F443" s="17"/>
      <c r="G443" s="19" t="str">
        <f>IFERROR(VLOOKUP($F443,'POZ &amp; FİYAT'!$A$5:$C$44,3,FALSE),"")</f>
        <v/>
      </c>
      <c r="H443" s="17"/>
      <c r="I443" s="18"/>
      <c r="J443" s="18"/>
      <c r="K443" s="18"/>
      <c r="L443" s="18"/>
      <c r="M443" s="18"/>
      <c r="N443" s="20" t="str">
        <f>IF(COUNT(I443:M443)=0,"",PRODUCT(I443:M443))</f>
        <v/>
      </c>
    </row>
    <row r="444" spans="1:14" x14ac:dyDescent="0.25">
      <c r="A444" s="15"/>
      <c r="B444" s="15"/>
      <c r="C444" s="15"/>
      <c r="D444" s="15"/>
      <c r="E444" s="15"/>
      <c r="F444" s="15"/>
      <c r="G444" s="19" t="str">
        <f>IFERROR(VLOOKUP($F444,'POZ &amp; FİYAT'!$A$5:$C$44,3,FALSE),"")</f>
        <v/>
      </c>
      <c r="H444" s="15"/>
      <c r="I444" s="16"/>
      <c r="J444" s="16"/>
      <c r="K444" s="16"/>
      <c r="L444" s="16"/>
      <c r="M444" s="16"/>
      <c r="N444" s="20" t="str">
        <f>IF(COUNT(I444:M444)=0,"",PRODUCT(I444:M444))</f>
        <v/>
      </c>
    </row>
    <row r="445" spans="1:14" x14ac:dyDescent="0.25">
      <c r="A445" s="17"/>
      <c r="B445" s="17"/>
      <c r="C445" s="17"/>
      <c r="D445" s="17"/>
      <c r="E445" s="17"/>
      <c r="F445" s="17"/>
      <c r="G445" s="19" t="str">
        <f>IFERROR(VLOOKUP($F445,'POZ &amp; FİYAT'!$A$5:$C$44,3,FALSE),"")</f>
        <v/>
      </c>
      <c r="H445" s="17"/>
      <c r="I445" s="18"/>
      <c r="J445" s="18"/>
      <c r="K445" s="18"/>
      <c r="L445" s="18"/>
      <c r="M445" s="18"/>
      <c r="N445" s="20" t="str">
        <f>IF(COUNT(I445:M445)=0,"",PRODUCT(I445:M445))</f>
        <v/>
      </c>
    </row>
    <row r="446" spans="1:14" x14ac:dyDescent="0.25">
      <c r="A446" s="15"/>
      <c r="B446" s="15"/>
      <c r="C446" s="15"/>
      <c r="D446" s="15"/>
      <c r="E446" s="15"/>
      <c r="F446" s="15"/>
      <c r="G446" s="19" t="str">
        <f>IFERROR(VLOOKUP($F446,'POZ &amp; FİYAT'!$A$5:$C$44,3,FALSE),"")</f>
        <v/>
      </c>
      <c r="H446" s="15"/>
      <c r="I446" s="16"/>
      <c r="J446" s="16"/>
      <c r="K446" s="16"/>
      <c r="L446" s="16"/>
      <c r="M446" s="16"/>
      <c r="N446" s="20" t="str">
        <f>IF(COUNT(I446:M446)=0,"",PRODUCT(I446:M446))</f>
        <v/>
      </c>
    </row>
    <row r="447" spans="1:14" x14ac:dyDescent="0.25">
      <c r="A447" s="17"/>
      <c r="B447" s="17"/>
      <c r="C447" s="17"/>
      <c r="D447" s="17"/>
      <c r="E447" s="17"/>
      <c r="F447" s="17"/>
      <c r="G447" s="19" t="str">
        <f>IFERROR(VLOOKUP($F447,'POZ &amp; FİYAT'!$A$5:$C$44,3,FALSE),"")</f>
        <v/>
      </c>
      <c r="H447" s="17"/>
      <c r="I447" s="18"/>
      <c r="J447" s="18"/>
      <c r="K447" s="18"/>
      <c r="L447" s="18"/>
      <c r="M447" s="18"/>
      <c r="N447" s="20" t="str">
        <f>IF(COUNT(I447:M447)=0,"",PRODUCT(I447:M447))</f>
        <v/>
      </c>
    </row>
    <row r="448" spans="1:14" x14ac:dyDescent="0.25">
      <c r="A448" s="15"/>
      <c r="B448" s="15"/>
      <c r="C448" s="15"/>
      <c r="D448" s="15"/>
      <c r="E448" s="15"/>
      <c r="F448" s="15"/>
      <c r="G448" s="19" t="str">
        <f>IFERROR(VLOOKUP($F448,'POZ &amp; FİYAT'!$A$5:$C$44,3,FALSE),"")</f>
        <v/>
      </c>
      <c r="H448" s="15"/>
      <c r="I448" s="16"/>
      <c r="J448" s="16"/>
      <c r="K448" s="16"/>
      <c r="L448" s="16"/>
      <c r="M448" s="16"/>
      <c r="N448" s="20" t="str">
        <f>IF(COUNT(I448:M448)=0,"",PRODUCT(I448:M448))</f>
        <v/>
      </c>
    </row>
    <row r="449" spans="1:14" x14ac:dyDescent="0.25">
      <c r="A449" s="17"/>
      <c r="B449" s="17"/>
      <c r="C449" s="17"/>
      <c r="D449" s="17"/>
      <c r="E449" s="17"/>
      <c r="F449" s="17"/>
      <c r="G449" s="19" t="str">
        <f>IFERROR(VLOOKUP($F449,'POZ &amp; FİYAT'!$A$5:$C$44,3,FALSE),"")</f>
        <v/>
      </c>
      <c r="H449" s="17"/>
      <c r="I449" s="18"/>
      <c r="J449" s="18"/>
      <c r="K449" s="18"/>
      <c r="L449" s="18"/>
      <c r="M449" s="18"/>
      <c r="N449" s="20" t="str">
        <f>IF(COUNT(I449:M449)=0,"",PRODUCT(I449:M449))</f>
        <v/>
      </c>
    </row>
    <row r="450" spans="1:14" x14ac:dyDescent="0.25">
      <c r="A450" s="15"/>
      <c r="B450" s="15"/>
      <c r="C450" s="15"/>
      <c r="D450" s="15"/>
      <c r="E450" s="15"/>
      <c r="F450" s="15"/>
      <c r="G450" s="19" t="str">
        <f>IFERROR(VLOOKUP($F450,'POZ &amp; FİYAT'!$A$5:$C$44,3,FALSE),"")</f>
        <v/>
      </c>
      <c r="H450" s="15"/>
      <c r="I450" s="16"/>
      <c r="J450" s="16"/>
      <c r="K450" s="16"/>
      <c r="L450" s="16"/>
      <c r="M450" s="16"/>
      <c r="N450" s="20" t="str">
        <f>IF(COUNT(I450:M450)=0,"",PRODUCT(I450:M450))</f>
        <v/>
      </c>
    </row>
    <row r="451" spans="1:14" x14ac:dyDescent="0.25">
      <c r="A451" s="17"/>
      <c r="B451" s="17"/>
      <c r="C451" s="17"/>
      <c r="D451" s="17"/>
      <c r="E451" s="17"/>
      <c r="F451" s="17"/>
      <c r="G451" s="19" t="str">
        <f>IFERROR(VLOOKUP($F451,'POZ &amp; FİYAT'!$A$5:$C$44,3,FALSE),"")</f>
        <v/>
      </c>
      <c r="H451" s="17"/>
      <c r="I451" s="18"/>
      <c r="J451" s="18"/>
      <c r="K451" s="18"/>
      <c r="L451" s="18"/>
      <c r="M451" s="18"/>
      <c r="N451" s="20" t="str">
        <f>IF(COUNT(I451:M451)=0,"",PRODUCT(I451:M451))</f>
        <v/>
      </c>
    </row>
    <row r="452" spans="1:14" x14ac:dyDescent="0.25">
      <c r="A452" s="15"/>
      <c r="B452" s="15"/>
      <c r="C452" s="15"/>
      <c r="D452" s="15"/>
      <c r="E452" s="15"/>
      <c r="F452" s="15"/>
      <c r="G452" s="19" t="str">
        <f>IFERROR(VLOOKUP($F452,'POZ &amp; FİYAT'!$A$5:$C$44,3,FALSE),"")</f>
        <v/>
      </c>
      <c r="H452" s="15"/>
      <c r="I452" s="16"/>
      <c r="J452" s="16"/>
      <c r="K452" s="16"/>
      <c r="L452" s="16"/>
      <c r="M452" s="16"/>
      <c r="N452" s="20" t="str">
        <f>IF(COUNT(I452:M452)=0,"",PRODUCT(I452:M452))</f>
        <v/>
      </c>
    </row>
    <row r="453" spans="1:14" x14ac:dyDescent="0.25">
      <c r="A453" s="17"/>
      <c r="B453" s="17"/>
      <c r="C453" s="17"/>
      <c r="D453" s="17"/>
      <c r="E453" s="17"/>
      <c r="F453" s="17"/>
      <c r="G453" s="19" t="str">
        <f>IFERROR(VLOOKUP($F453,'POZ &amp; FİYAT'!$A$5:$C$44,3,FALSE),"")</f>
        <v/>
      </c>
      <c r="H453" s="17"/>
      <c r="I453" s="18"/>
      <c r="J453" s="18"/>
      <c r="K453" s="18"/>
      <c r="L453" s="18"/>
      <c r="M453" s="18"/>
      <c r="N453" s="20" t="str">
        <f>IF(COUNT(I453:M453)=0,"",PRODUCT(I453:M453))</f>
        <v/>
      </c>
    </row>
    <row r="454" spans="1:14" x14ac:dyDescent="0.25">
      <c r="A454" s="15"/>
      <c r="B454" s="15"/>
      <c r="C454" s="15"/>
      <c r="D454" s="15"/>
      <c r="E454" s="15"/>
      <c r="F454" s="15"/>
      <c r="G454" s="19" t="str">
        <f>IFERROR(VLOOKUP($F454,'POZ &amp; FİYAT'!$A$5:$C$44,3,FALSE),"")</f>
        <v/>
      </c>
      <c r="H454" s="15"/>
      <c r="I454" s="16"/>
      <c r="J454" s="16"/>
      <c r="K454" s="16"/>
      <c r="L454" s="16"/>
      <c r="M454" s="16"/>
      <c r="N454" s="20" t="str">
        <f>IF(COUNT(I454:M454)=0,"",PRODUCT(I454:M454))</f>
        <v/>
      </c>
    </row>
    <row r="455" spans="1:14" x14ac:dyDescent="0.25">
      <c r="A455" s="17"/>
      <c r="B455" s="17"/>
      <c r="C455" s="17"/>
      <c r="D455" s="17"/>
      <c r="E455" s="17"/>
      <c r="F455" s="17"/>
      <c r="G455" s="19" t="str">
        <f>IFERROR(VLOOKUP($F455,'POZ &amp; FİYAT'!$A$5:$C$44,3,FALSE),"")</f>
        <v/>
      </c>
      <c r="H455" s="17"/>
      <c r="I455" s="18"/>
      <c r="J455" s="18"/>
      <c r="K455" s="18"/>
      <c r="L455" s="18"/>
      <c r="M455" s="18"/>
      <c r="N455" s="20" t="str">
        <f>IF(COUNT(I455:M455)=0,"",PRODUCT(I455:M455))</f>
        <v/>
      </c>
    </row>
    <row r="456" spans="1:14" x14ac:dyDescent="0.25">
      <c r="A456" s="15"/>
      <c r="B456" s="15"/>
      <c r="C456" s="15"/>
      <c r="D456" s="15"/>
      <c r="E456" s="15"/>
      <c r="F456" s="15"/>
      <c r="G456" s="19" t="str">
        <f>IFERROR(VLOOKUP($F456,'POZ &amp; FİYAT'!$A$5:$C$44,3,FALSE),"")</f>
        <v/>
      </c>
      <c r="H456" s="15"/>
      <c r="I456" s="16"/>
      <c r="J456" s="16"/>
      <c r="K456" s="16"/>
      <c r="L456" s="16"/>
      <c r="M456" s="16"/>
      <c r="N456" s="20" t="str">
        <f>IF(COUNT(I456:M456)=0,"",PRODUCT(I456:M456))</f>
        <v/>
      </c>
    </row>
    <row r="457" spans="1:14" x14ac:dyDescent="0.25">
      <c r="A457" s="17"/>
      <c r="B457" s="17"/>
      <c r="C457" s="17"/>
      <c r="D457" s="17"/>
      <c r="E457" s="17"/>
      <c r="F457" s="17"/>
      <c r="G457" s="19" t="str">
        <f>IFERROR(VLOOKUP($F457,'POZ &amp; FİYAT'!$A$5:$C$44,3,FALSE),"")</f>
        <v/>
      </c>
      <c r="H457" s="17"/>
      <c r="I457" s="18"/>
      <c r="J457" s="18"/>
      <c r="K457" s="18"/>
      <c r="L457" s="18"/>
      <c r="M457" s="18"/>
      <c r="N457" s="20" t="str">
        <f>IF(COUNT(I457:M457)=0,"",PRODUCT(I457:M457))</f>
        <v/>
      </c>
    </row>
    <row r="458" spans="1:14" x14ac:dyDescent="0.25">
      <c r="A458" s="15"/>
      <c r="B458" s="15"/>
      <c r="C458" s="15"/>
      <c r="D458" s="15"/>
      <c r="E458" s="15"/>
      <c r="F458" s="15"/>
      <c r="G458" s="19" t="str">
        <f>IFERROR(VLOOKUP($F458,'POZ &amp; FİYAT'!$A$5:$C$44,3,FALSE),"")</f>
        <v/>
      </c>
      <c r="H458" s="15"/>
      <c r="I458" s="16"/>
      <c r="J458" s="16"/>
      <c r="K458" s="16"/>
      <c r="L458" s="16"/>
      <c r="M458" s="16"/>
      <c r="N458" s="20" t="str">
        <f>IF(COUNT(I458:M458)=0,"",PRODUCT(I458:M458))</f>
        <v/>
      </c>
    </row>
    <row r="459" spans="1:14" x14ac:dyDescent="0.25">
      <c r="A459" s="17"/>
      <c r="B459" s="17"/>
      <c r="C459" s="17"/>
      <c r="D459" s="17"/>
      <c r="E459" s="17"/>
      <c r="F459" s="17"/>
      <c r="G459" s="19" t="str">
        <f>IFERROR(VLOOKUP($F459,'POZ &amp; FİYAT'!$A$5:$C$44,3,FALSE),"")</f>
        <v/>
      </c>
      <c r="H459" s="17"/>
      <c r="I459" s="18"/>
      <c r="J459" s="18"/>
      <c r="K459" s="18"/>
      <c r="L459" s="18"/>
      <c r="M459" s="18"/>
      <c r="N459" s="20" t="str">
        <f>IF(COUNT(I459:M459)=0,"",PRODUCT(I459:M459))</f>
        <v/>
      </c>
    </row>
    <row r="460" spans="1:14" x14ac:dyDescent="0.25">
      <c r="A460" s="15"/>
      <c r="B460" s="15"/>
      <c r="C460" s="15"/>
      <c r="D460" s="15"/>
      <c r="E460" s="15"/>
      <c r="F460" s="15"/>
      <c r="G460" s="19" t="str">
        <f>IFERROR(VLOOKUP($F460,'POZ &amp; FİYAT'!$A$5:$C$44,3,FALSE),"")</f>
        <v/>
      </c>
      <c r="H460" s="15"/>
      <c r="I460" s="16"/>
      <c r="J460" s="16"/>
      <c r="K460" s="16"/>
      <c r="L460" s="16"/>
      <c r="M460" s="16"/>
      <c r="N460" s="20" t="str">
        <f>IF(COUNT(I460:M460)=0,"",PRODUCT(I460:M460))</f>
        <v/>
      </c>
    </row>
    <row r="461" spans="1:14" x14ac:dyDescent="0.25">
      <c r="A461" s="17"/>
      <c r="B461" s="17"/>
      <c r="C461" s="17"/>
      <c r="D461" s="17"/>
      <c r="E461" s="17"/>
      <c r="F461" s="17"/>
      <c r="G461" s="19" t="str">
        <f>IFERROR(VLOOKUP($F461,'POZ &amp; FİYAT'!$A$5:$C$44,3,FALSE),"")</f>
        <v/>
      </c>
      <c r="H461" s="17"/>
      <c r="I461" s="18"/>
      <c r="J461" s="18"/>
      <c r="K461" s="18"/>
      <c r="L461" s="18"/>
      <c r="M461" s="18"/>
      <c r="N461" s="20" t="str">
        <f>IF(COUNT(I461:M461)=0,"",PRODUCT(I461:M461))</f>
        <v/>
      </c>
    </row>
    <row r="462" spans="1:14" x14ac:dyDescent="0.25">
      <c r="A462" s="15"/>
      <c r="B462" s="15"/>
      <c r="C462" s="15"/>
      <c r="D462" s="15"/>
      <c r="E462" s="15"/>
      <c r="F462" s="15"/>
      <c r="G462" s="19" t="str">
        <f>IFERROR(VLOOKUP($F462,'POZ &amp; FİYAT'!$A$5:$C$44,3,FALSE),"")</f>
        <v/>
      </c>
      <c r="H462" s="15"/>
      <c r="I462" s="16"/>
      <c r="J462" s="16"/>
      <c r="K462" s="16"/>
      <c r="L462" s="16"/>
      <c r="M462" s="16"/>
      <c r="N462" s="20" t="str">
        <f>IF(COUNT(I462:M462)=0,"",PRODUCT(I462:M462))</f>
        <v/>
      </c>
    </row>
    <row r="463" spans="1:14" x14ac:dyDescent="0.25">
      <c r="A463" s="17"/>
      <c r="B463" s="17"/>
      <c r="C463" s="17"/>
      <c r="D463" s="17"/>
      <c r="E463" s="17"/>
      <c r="F463" s="17"/>
      <c r="G463" s="19" t="str">
        <f>IFERROR(VLOOKUP($F463,'POZ &amp; FİYAT'!$A$5:$C$44,3,FALSE),"")</f>
        <v/>
      </c>
      <c r="H463" s="17"/>
      <c r="I463" s="18"/>
      <c r="J463" s="18"/>
      <c r="K463" s="18"/>
      <c r="L463" s="18"/>
      <c r="M463" s="18"/>
      <c r="N463" s="20" t="str">
        <f>IF(COUNT(I463:M463)=0,"",PRODUCT(I463:M463))</f>
        <v/>
      </c>
    </row>
    <row r="464" spans="1:14" x14ac:dyDescent="0.25">
      <c r="A464" s="15"/>
      <c r="B464" s="15"/>
      <c r="C464" s="15"/>
      <c r="D464" s="15"/>
      <c r="E464" s="15"/>
      <c r="F464" s="15"/>
      <c r="G464" s="19" t="str">
        <f>IFERROR(VLOOKUP($F464,'POZ &amp; FİYAT'!$A$5:$C$44,3,FALSE),"")</f>
        <v/>
      </c>
      <c r="H464" s="15"/>
      <c r="I464" s="16"/>
      <c r="J464" s="16"/>
      <c r="K464" s="16"/>
      <c r="L464" s="16"/>
      <c r="M464" s="16"/>
      <c r="N464" s="20" t="str">
        <f>IF(COUNT(I464:M464)=0,"",PRODUCT(I464:M464))</f>
        <v/>
      </c>
    </row>
    <row r="465" spans="1:14" x14ac:dyDescent="0.25">
      <c r="A465" s="17"/>
      <c r="B465" s="17"/>
      <c r="C465" s="17"/>
      <c r="D465" s="17"/>
      <c r="E465" s="17"/>
      <c r="F465" s="17"/>
      <c r="G465" s="19" t="str">
        <f>IFERROR(VLOOKUP($F465,'POZ &amp; FİYAT'!$A$5:$C$44,3,FALSE),"")</f>
        <v/>
      </c>
      <c r="H465" s="17"/>
      <c r="I465" s="18"/>
      <c r="J465" s="18"/>
      <c r="K465" s="18"/>
      <c r="L465" s="18"/>
      <c r="M465" s="18"/>
      <c r="N465" s="20" t="str">
        <f>IF(COUNT(I465:M465)=0,"",PRODUCT(I465:M465))</f>
        <v/>
      </c>
    </row>
    <row r="466" spans="1:14" x14ac:dyDescent="0.25">
      <c r="A466" s="15"/>
      <c r="B466" s="15"/>
      <c r="C466" s="15"/>
      <c r="D466" s="15"/>
      <c r="E466" s="15"/>
      <c r="F466" s="15"/>
      <c r="G466" s="19" t="str">
        <f>IFERROR(VLOOKUP($F466,'POZ &amp; FİYAT'!$A$5:$C$44,3,FALSE),"")</f>
        <v/>
      </c>
      <c r="H466" s="15"/>
      <c r="I466" s="16"/>
      <c r="J466" s="16"/>
      <c r="K466" s="16"/>
      <c r="L466" s="16"/>
      <c r="M466" s="16"/>
      <c r="N466" s="20" t="str">
        <f>IF(COUNT(I466:M466)=0,"",PRODUCT(I466:M466))</f>
        <v/>
      </c>
    </row>
    <row r="467" spans="1:14" x14ac:dyDescent="0.25">
      <c r="A467" s="17"/>
      <c r="B467" s="17"/>
      <c r="C467" s="17"/>
      <c r="D467" s="17"/>
      <c r="E467" s="17"/>
      <c r="F467" s="17"/>
      <c r="G467" s="19" t="str">
        <f>IFERROR(VLOOKUP($F467,'POZ &amp; FİYAT'!$A$5:$C$44,3,FALSE),"")</f>
        <v/>
      </c>
      <c r="H467" s="17"/>
      <c r="I467" s="18"/>
      <c r="J467" s="18"/>
      <c r="K467" s="18"/>
      <c r="L467" s="18"/>
      <c r="M467" s="18"/>
      <c r="N467" s="20" t="str">
        <f>IF(COUNT(I467:M467)=0,"",PRODUCT(I467:M467))</f>
        <v/>
      </c>
    </row>
    <row r="468" spans="1:14" x14ac:dyDescent="0.25">
      <c r="A468" s="15"/>
      <c r="B468" s="15"/>
      <c r="C468" s="15"/>
      <c r="D468" s="15"/>
      <c r="E468" s="15"/>
      <c r="F468" s="15"/>
      <c r="G468" s="19" t="str">
        <f>IFERROR(VLOOKUP($F468,'POZ &amp; FİYAT'!$A$5:$C$44,3,FALSE),"")</f>
        <v/>
      </c>
      <c r="H468" s="15"/>
      <c r="I468" s="16"/>
      <c r="J468" s="16"/>
      <c r="K468" s="16"/>
      <c r="L468" s="16"/>
      <c r="M468" s="16"/>
      <c r="N468" s="20" t="str">
        <f>IF(COUNT(I468:M468)=0,"",PRODUCT(I468:M468))</f>
        <v/>
      </c>
    </row>
    <row r="469" spans="1:14" x14ac:dyDescent="0.25">
      <c r="A469" s="17"/>
      <c r="B469" s="17"/>
      <c r="C469" s="17"/>
      <c r="D469" s="17"/>
      <c r="E469" s="17"/>
      <c r="F469" s="17"/>
      <c r="G469" s="19" t="str">
        <f>IFERROR(VLOOKUP($F469,'POZ &amp; FİYAT'!$A$5:$C$44,3,FALSE),"")</f>
        <v/>
      </c>
      <c r="H469" s="17"/>
      <c r="I469" s="18"/>
      <c r="J469" s="18"/>
      <c r="K469" s="18"/>
      <c r="L469" s="18"/>
      <c r="M469" s="18"/>
      <c r="N469" s="20" t="str">
        <f>IF(COUNT(I469:M469)=0,"",PRODUCT(I469:M469))</f>
        <v/>
      </c>
    </row>
    <row r="470" spans="1:14" x14ac:dyDescent="0.25">
      <c r="A470" s="15"/>
      <c r="B470" s="15"/>
      <c r="C470" s="15"/>
      <c r="D470" s="15"/>
      <c r="E470" s="15"/>
      <c r="F470" s="15"/>
      <c r="G470" s="19" t="str">
        <f>IFERROR(VLOOKUP($F470,'POZ &amp; FİYAT'!$A$5:$C$44,3,FALSE),"")</f>
        <v/>
      </c>
      <c r="H470" s="15"/>
      <c r="I470" s="16"/>
      <c r="J470" s="16"/>
      <c r="K470" s="16"/>
      <c r="L470" s="16"/>
      <c r="M470" s="16"/>
      <c r="N470" s="20" t="str">
        <f>IF(COUNT(I470:M470)=0,"",PRODUCT(I470:M470))</f>
        <v/>
      </c>
    </row>
    <row r="471" spans="1:14" x14ac:dyDescent="0.25">
      <c r="A471" s="17"/>
      <c r="B471" s="17"/>
      <c r="C471" s="17"/>
      <c r="D471" s="17"/>
      <c r="E471" s="17"/>
      <c r="F471" s="17"/>
      <c r="G471" s="19" t="str">
        <f>IFERROR(VLOOKUP($F471,'POZ &amp; FİYAT'!$A$5:$C$44,3,FALSE),"")</f>
        <v/>
      </c>
      <c r="H471" s="17"/>
      <c r="I471" s="18"/>
      <c r="J471" s="18"/>
      <c r="K471" s="18"/>
      <c r="L471" s="18"/>
      <c r="M471" s="18"/>
      <c r="N471" s="20" t="str">
        <f>IF(COUNT(I471:M471)=0,"",PRODUCT(I471:M471))</f>
        <v/>
      </c>
    </row>
    <row r="472" spans="1:14" x14ac:dyDescent="0.25">
      <c r="A472" s="15"/>
      <c r="B472" s="15"/>
      <c r="C472" s="15"/>
      <c r="D472" s="15"/>
      <c r="E472" s="15"/>
      <c r="F472" s="15"/>
      <c r="G472" s="19" t="str">
        <f>IFERROR(VLOOKUP($F472,'POZ &amp; FİYAT'!$A$5:$C$44,3,FALSE),"")</f>
        <v/>
      </c>
      <c r="H472" s="15"/>
      <c r="I472" s="16"/>
      <c r="J472" s="16"/>
      <c r="K472" s="16"/>
      <c r="L472" s="16"/>
      <c r="M472" s="16"/>
      <c r="N472" s="20" t="str">
        <f>IF(COUNT(I472:M472)=0,"",PRODUCT(I472:M472))</f>
        <v/>
      </c>
    </row>
    <row r="473" spans="1:14" x14ac:dyDescent="0.25">
      <c r="A473" s="17"/>
      <c r="B473" s="17"/>
      <c r="C473" s="17"/>
      <c r="D473" s="17"/>
      <c r="E473" s="17"/>
      <c r="F473" s="17"/>
      <c r="G473" s="19" t="str">
        <f>IFERROR(VLOOKUP($F473,'POZ &amp; FİYAT'!$A$5:$C$44,3,FALSE),"")</f>
        <v/>
      </c>
      <c r="H473" s="17"/>
      <c r="I473" s="18"/>
      <c r="J473" s="18"/>
      <c r="K473" s="18"/>
      <c r="L473" s="18"/>
      <c r="M473" s="18"/>
      <c r="N473" s="20" t="str">
        <f>IF(COUNT(I473:M473)=0,"",PRODUCT(I473:M473))</f>
        <v/>
      </c>
    </row>
    <row r="474" spans="1:14" x14ac:dyDescent="0.25">
      <c r="A474" s="15"/>
      <c r="B474" s="15"/>
      <c r="C474" s="15"/>
      <c r="D474" s="15"/>
      <c r="E474" s="15"/>
      <c r="F474" s="15"/>
      <c r="G474" s="19" t="str">
        <f>IFERROR(VLOOKUP($F474,'POZ &amp; FİYAT'!$A$5:$C$44,3,FALSE),"")</f>
        <v/>
      </c>
      <c r="H474" s="15"/>
      <c r="I474" s="16"/>
      <c r="J474" s="16"/>
      <c r="K474" s="16"/>
      <c r="L474" s="16"/>
      <c r="M474" s="16"/>
      <c r="N474" s="20" t="str">
        <f>IF(COUNT(I474:M474)=0,"",PRODUCT(I474:M474))</f>
        <v/>
      </c>
    </row>
    <row r="475" spans="1:14" x14ac:dyDescent="0.25">
      <c r="A475" s="17"/>
      <c r="B475" s="17"/>
      <c r="C475" s="17"/>
      <c r="D475" s="17"/>
      <c r="E475" s="17"/>
      <c r="F475" s="17"/>
      <c r="G475" s="19" t="str">
        <f>IFERROR(VLOOKUP($F475,'POZ &amp; FİYAT'!$A$5:$C$44,3,FALSE),"")</f>
        <v/>
      </c>
      <c r="H475" s="17"/>
      <c r="I475" s="18"/>
      <c r="J475" s="18"/>
      <c r="K475" s="18"/>
      <c r="L475" s="18"/>
      <c r="M475" s="18"/>
      <c r="N475" s="20" t="str">
        <f>IF(COUNT(I475:M475)=0,"",PRODUCT(I475:M475))</f>
        <v/>
      </c>
    </row>
    <row r="476" spans="1:14" x14ac:dyDescent="0.25">
      <c r="A476" s="15"/>
      <c r="B476" s="15"/>
      <c r="C476" s="15"/>
      <c r="D476" s="15"/>
      <c r="E476" s="15"/>
      <c r="F476" s="15"/>
      <c r="G476" s="19" t="str">
        <f>IFERROR(VLOOKUP($F476,'POZ &amp; FİYAT'!$A$5:$C$44,3,FALSE),"")</f>
        <v/>
      </c>
      <c r="H476" s="15"/>
      <c r="I476" s="16"/>
      <c r="J476" s="16"/>
      <c r="K476" s="16"/>
      <c r="L476" s="16"/>
      <c r="M476" s="16"/>
      <c r="N476" s="20" t="str">
        <f>IF(COUNT(I476:M476)=0,"",PRODUCT(I476:M476))</f>
        <v/>
      </c>
    </row>
    <row r="477" spans="1:14" x14ac:dyDescent="0.25">
      <c r="A477" s="17"/>
      <c r="B477" s="17"/>
      <c r="C477" s="17"/>
      <c r="D477" s="17"/>
      <c r="E477" s="17"/>
      <c r="F477" s="17"/>
      <c r="G477" s="19" t="str">
        <f>IFERROR(VLOOKUP($F477,'POZ &amp; FİYAT'!$A$5:$C$44,3,FALSE),"")</f>
        <v/>
      </c>
      <c r="H477" s="17"/>
      <c r="I477" s="18"/>
      <c r="J477" s="18"/>
      <c r="K477" s="18"/>
      <c r="L477" s="18"/>
      <c r="M477" s="18"/>
      <c r="N477" s="20" t="str">
        <f>IF(COUNT(I477:M477)=0,"",PRODUCT(I477:M477))</f>
        <v/>
      </c>
    </row>
    <row r="478" spans="1:14" x14ac:dyDescent="0.25">
      <c r="A478" s="15"/>
      <c r="B478" s="15"/>
      <c r="C478" s="15"/>
      <c r="D478" s="15"/>
      <c r="E478" s="15"/>
      <c r="F478" s="15"/>
      <c r="G478" s="19" t="str">
        <f>IFERROR(VLOOKUP($F478,'POZ &amp; FİYAT'!$A$5:$C$44,3,FALSE),"")</f>
        <v/>
      </c>
      <c r="H478" s="15"/>
      <c r="I478" s="16"/>
      <c r="J478" s="16"/>
      <c r="K478" s="16"/>
      <c r="L478" s="16"/>
      <c r="M478" s="16"/>
      <c r="N478" s="20" t="str">
        <f>IF(COUNT(I478:M478)=0,"",PRODUCT(I478:M478))</f>
        <v/>
      </c>
    </row>
    <row r="479" spans="1:14" x14ac:dyDescent="0.25">
      <c r="A479" s="17"/>
      <c r="B479" s="17"/>
      <c r="C479" s="17"/>
      <c r="D479" s="17"/>
      <c r="E479" s="17"/>
      <c r="F479" s="17"/>
      <c r="G479" s="19" t="str">
        <f>IFERROR(VLOOKUP($F479,'POZ &amp; FİYAT'!$A$5:$C$44,3,FALSE),"")</f>
        <v/>
      </c>
      <c r="H479" s="17"/>
      <c r="I479" s="18"/>
      <c r="J479" s="18"/>
      <c r="K479" s="18"/>
      <c r="L479" s="18"/>
      <c r="M479" s="18"/>
      <c r="N479" s="20" t="str">
        <f>IF(COUNT(I479:M479)=0,"",PRODUCT(I479:M479))</f>
        <v/>
      </c>
    </row>
    <row r="480" spans="1:14" x14ac:dyDescent="0.25">
      <c r="A480" s="15"/>
      <c r="B480" s="15"/>
      <c r="C480" s="15"/>
      <c r="D480" s="15"/>
      <c r="E480" s="15"/>
      <c r="F480" s="15"/>
      <c r="G480" s="19" t="str">
        <f>IFERROR(VLOOKUP($F480,'POZ &amp; FİYAT'!$A$5:$C$44,3,FALSE),"")</f>
        <v/>
      </c>
      <c r="H480" s="15"/>
      <c r="I480" s="16"/>
      <c r="J480" s="16"/>
      <c r="K480" s="16"/>
      <c r="L480" s="16"/>
      <c r="M480" s="16"/>
      <c r="N480" s="20" t="str">
        <f>IF(COUNT(I480:M480)=0,"",PRODUCT(I480:M480))</f>
        <v/>
      </c>
    </row>
    <row r="481" spans="1:14" x14ac:dyDescent="0.25">
      <c r="A481" s="17"/>
      <c r="B481" s="17"/>
      <c r="C481" s="17"/>
      <c r="D481" s="17"/>
      <c r="E481" s="17"/>
      <c r="F481" s="17"/>
      <c r="G481" s="19" t="str">
        <f>IFERROR(VLOOKUP($F481,'POZ &amp; FİYAT'!$A$5:$C$44,3,FALSE),"")</f>
        <v/>
      </c>
      <c r="H481" s="17"/>
      <c r="I481" s="18"/>
      <c r="J481" s="18"/>
      <c r="K481" s="18"/>
      <c r="L481" s="18"/>
      <c r="M481" s="18"/>
      <c r="N481" s="20" t="str">
        <f>IF(COUNT(I481:M481)=0,"",PRODUCT(I481:M481))</f>
        <v/>
      </c>
    </row>
    <row r="482" spans="1:14" x14ac:dyDescent="0.25">
      <c r="A482" s="15"/>
      <c r="B482" s="15"/>
      <c r="C482" s="15"/>
      <c r="D482" s="15"/>
      <c r="E482" s="15"/>
      <c r="F482" s="15"/>
      <c r="G482" s="19" t="str">
        <f>IFERROR(VLOOKUP($F482,'POZ &amp; FİYAT'!$A$5:$C$44,3,FALSE),"")</f>
        <v/>
      </c>
      <c r="H482" s="15"/>
      <c r="I482" s="16"/>
      <c r="J482" s="16"/>
      <c r="K482" s="16"/>
      <c r="L482" s="16"/>
      <c r="M482" s="16"/>
      <c r="N482" s="20" t="str">
        <f>IF(COUNT(I482:M482)=0,"",PRODUCT(I482:M482))</f>
        <v/>
      </c>
    </row>
    <row r="483" spans="1:14" x14ac:dyDescent="0.25">
      <c r="A483" s="17"/>
      <c r="B483" s="17"/>
      <c r="C483" s="17"/>
      <c r="D483" s="17"/>
      <c r="E483" s="17"/>
      <c r="F483" s="17"/>
      <c r="G483" s="19" t="str">
        <f>IFERROR(VLOOKUP($F483,'POZ &amp; FİYAT'!$A$5:$C$44,3,FALSE),"")</f>
        <v/>
      </c>
      <c r="H483" s="17"/>
      <c r="I483" s="18"/>
      <c r="J483" s="18"/>
      <c r="K483" s="18"/>
      <c r="L483" s="18"/>
      <c r="M483" s="18"/>
      <c r="N483" s="20" t="str">
        <f>IF(COUNT(I483:M483)=0,"",PRODUCT(I483:M483))</f>
        <v/>
      </c>
    </row>
    <row r="484" spans="1:14" x14ac:dyDescent="0.25">
      <c r="A484" s="15"/>
      <c r="B484" s="15"/>
      <c r="C484" s="15"/>
      <c r="D484" s="15"/>
      <c r="E484" s="15"/>
      <c r="F484" s="15"/>
      <c r="G484" s="19" t="str">
        <f>IFERROR(VLOOKUP($F484,'POZ &amp; FİYAT'!$A$5:$C$44,3,FALSE),"")</f>
        <v/>
      </c>
      <c r="H484" s="15"/>
      <c r="I484" s="16"/>
      <c r="J484" s="16"/>
      <c r="K484" s="16"/>
      <c r="L484" s="16"/>
      <c r="M484" s="16"/>
      <c r="N484" s="20" t="str">
        <f>IF(COUNT(I484:M484)=0,"",PRODUCT(I484:M484))</f>
        <v/>
      </c>
    </row>
    <row r="485" spans="1:14" x14ac:dyDescent="0.25">
      <c r="A485" s="17"/>
      <c r="B485" s="17"/>
      <c r="C485" s="17"/>
      <c r="D485" s="17"/>
      <c r="E485" s="17"/>
      <c r="F485" s="17"/>
      <c r="G485" s="19" t="str">
        <f>IFERROR(VLOOKUP($F485,'POZ &amp; FİYAT'!$A$5:$C$44,3,FALSE),"")</f>
        <v/>
      </c>
      <c r="H485" s="17"/>
      <c r="I485" s="18"/>
      <c r="J485" s="18"/>
      <c r="K485" s="18"/>
      <c r="L485" s="18"/>
      <c r="M485" s="18"/>
      <c r="N485" s="20" t="str">
        <f>IF(COUNT(I485:M485)=0,"",PRODUCT(I485:M485))</f>
        <v/>
      </c>
    </row>
    <row r="486" spans="1:14" x14ac:dyDescent="0.25">
      <c r="A486" s="15"/>
      <c r="B486" s="15"/>
      <c r="C486" s="15"/>
      <c r="D486" s="15"/>
      <c r="E486" s="15"/>
      <c r="F486" s="15"/>
      <c r="G486" s="19" t="str">
        <f>IFERROR(VLOOKUP($F486,'POZ &amp; FİYAT'!$A$5:$C$44,3,FALSE),"")</f>
        <v/>
      </c>
      <c r="H486" s="15"/>
      <c r="I486" s="16"/>
      <c r="J486" s="16"/>
      <c r="K486" s="16"/>
      <c r="L486" s="16"/>
      <c r="M486" s="16"/>
      <c r="N486" s="20" t="str">
        <f>IF(COUNT(I486:M486)=0,"",PRODUCT(I486:M486))</f>
        <v/>
      </c>
    </row>
    <row r="487" spans="1:14" x14ac:dyDescent="0.25">
      <c r="A487" s="17"/>
      <c r="B487" s="17"/>
      <c r="C487" s="17"/>
      <c r="D487" s="17"/>
      <c r="E487" s="17"/>
      <c r="F487" s="17"/>
      <c r="G487" s="19" t="str">
        <f>IFERROR(VLOOKUP($F487,'POZ &amp; FİYAT'!$A$5:$C$44,3,FALSE),"")</f>
        <v/>
      </c>
      <c r="H487" s="17"/>
      <c r="I487" s="18"/>
      <c r="J487" s="18"/>
      <c r="K487" s="18"/>
      <c r="L487" s="18"/>
      <c r="M487" s="18"/>
      <c r="N487" s="20" t="str">
        <f>IF(COUNT(I487:M487)=0,"",PRODUCT(I487:M487))</f>
        <v/>
      </c>
    </row>
    <row r="488" spans="1:14" x14ac:dyDescent="0.25">
      <c r="A488" s="15"/>
      <c r="B488" s="15"/>
      <c r="C488" s="15"/>
      <c r="D488" s="15"/>
      <c r="E488" s="15"/>
      <c r="F488" s="15"/>
      <c r="G488" s="19" t="str">
        <f>IFERROR(VLOOKUP($F488,'POZ &amp; FİYAT'!$A$5:$C$44,3,FALSE),"")</f>
        <v/>
      </c>
      <c r="H488" s="15"/>
      <c r="I488" s="16"/>
      <c r="J488" s="16"/>
      <c r="K488" s="16"/>
      <c r="L488" s="16"/>
      <c r="M488" s="16"/>
      <c r="N488" s="20" t="str">
        <f>IF(COUNT(I488:M488)=0,"",PRODUCT(I488:M488))</f>
        <v/>
      </c>
    </row>
    <row r="489" spans="1:14" x14ac:dyDescent="0.25">
      <c r="A489" s="17"/>
      <c r="B489" s="17"/>
      <c r="C489" s="17"/>
      <c r="D489" s="17"/>
      <c r="E489" s="17"/>
      <c r="F489" s="17"/>
      <c r="G489" s="19" t="str">
        <f>IFERROR(VLOOKUP($F489,'POZ &amp; FİYAT'!$A$5:$C$44,3,FALSE),"")</f>
        <v/>
      </c>
      <c r="H489" s="17"/>
      <c r="I489" s="18"/>
      <c r="J489" s="18"/>
      <c r="K489" s="18"/>
      <c r="L489" s="18"/>
      <c r="M489" s="18"/>
      <c r="N489" s="20" t="str">
        <f>IF(COUNT(I489:M489)=0,"",PRODUCT(I489:M489))</f>
        <v/>
      </c>
    </row>
    <row r="490" spans="1:14" x14ac:dyDescent="0.25">
      <c r="A490" s="15"/>
      <c r="B490" s="15"/>
      <c r="C490" s="15"/>
      <c r="D490" s="15"/>
      <c r="E490" s="15"/>
      <c r="F490" s="15"/>
      <c r="G490" s="19" t="str">
        <f>IFERROR(VLOOKUP($F490,'POZ &amp; FİYAT'!$A$5:$C$44,3,FALSE),"")</f>
        <v/>
      </c>
      <c r="H490" s="15"/>
      <c r="I490" s="16"/>
      <c r="J490" s="16"/>
      <c r="K490" s="16"/>
      <c r="L490" s="16"/>
      <c r="M490" s="16"/>
      <c r="N490" s="20" t="str">
        <f>IF(COUNT(I490:M490)=0,"",PRODUCT(I490:M490))</f>
        <v/>
      </c>
    </row>
    <row r="491" spans="1:14" x14ac:dyDescent="0.25">
      <c r="A491" s="17"/>
      <c r="B491" s="17"/>
      <c r="C491" s="17"/>
      <c r="D491" s="17"/>
      <c r="E491" s="17"/>
      <c r="F491" s="17"/>
      <c r="G491" s="19" t="str">
        <f>IFERROR(VLOOKUP($F491,'POZ &amp; FİYAT'!$A$5:$C$44,3,FALSE),"")</f>
        <v/>
      </c>
      <c r="H491" s="17"/>
      <c r="I491" s="18"/>
      <c r="J491" s="18"/>
      <c r="K491" s="18"/>
      <c r="L491" s="18"/>
      <c r="M491" s="18"/>
      <c r="N491" s="20" t="str">
        <f>IF(COUNT(I491:M491)=0,"",PRODUCT(I491:M491))</f>
        <v/>
      </c>
    </row>
    <row r="492" spans="1:14" x14ac:dyDescent="0.25">
      <c r="A492" s="15"/>
      <c r="B492" s="15"/>
      <c r="C492" s="15"/>
      <c r="D492" s="15"/>
      <c r="E492" s="15"/>
      <c r="F492" s="15"/>
      <c r="G492" s="19" t="str">
        <f>IFERROR(VLOOKUP($F492,'POZ &amp; FİYAT'!$A$5:$C$44,3,FALSE),"")</f>
        <v/>
      </c>
      <c r="H492" s="15"/>
      <c r="I492" s="16"/>
      <c r="J492" s="16"/>
      <c r="K492" s="16"/>
      <c r="L492" s="16"/>
      <c r="M492" s="16"/>
      <c r="N492" s="20" t="str">
        <f>IF(COUNT(I492:M492)=0,"",PRODUCT(I492:M492))</f>
        <v/>
      </c>
    </row>
    <row r="493" spans="1:14" x14ac:dyDescent="0.25">
      <c r="A493" s="17"/>
      <c r="B493" s="17"/>
      <c r="C493" s="17"/>
      <c r="D493" s="17"/>
      <c r="E493" s="17"/>
      <c r="F493" s="17"/>
      <c r="G493" s="19" t="str">
        <f>IFERROR(VLOOKUP($F493,'POZ &amp; FİYAT'!$A$5:$C$44,3,FALSE),"")</f>
        <v/>
      </c>
      <c r="H493" s="17"/>
      <c r="I493" s="18"/>
      <c r="J493" s="18"/>
      <c r="K493" s="18"/>
      <c r="L493" s="18"/>
      <c r="M493" s="18"/>
      <c r="N493" s="20" t="str">
        <f>IF(COUNT(I493:M493)=0,"",PRODUCT(I493:M493))</f>
        <v/>
      </c>
    </row>
    <row r="494" spans="1:14" x14ac:dyDescent="0.25">
      <c r="A494" s="15"/>
      <c r="B494" s="15"/>
      <c r="C494" s="15"/>
      <c r="D494" s="15"/>
      <c r="E494" s="15"/>
      <c r="F494" s="15"/>
      <c r="G494" s="19" t="str">
        <f>IFERROR(VLOOKUP($F494,'POZ &amp; FİYAT'!$A$5:$C$44,3,FALSE),"")</f>
        <v/>
      </c>
      <c r="H494" s="15"/>
      <c r="I494" s="16"/>
      <c r="J494" s="16"/>
      <c r="K494" s="16"/>
      <c r="L494" s="16"/>
      <c r="M494" s="16"/>
      <c r="N494" s="20" t="str">
        <f>IF(COUNT(I494:M494)=0,"",PRODUCT(I494:M494))</f>
        <v/>
      </c>
    </row>
    <row r="495" spans="1:14" x14ac:dyDescent="0.25">
      <c r="A495" s="17"/>
      <c r="B495" s="17"/>
      <c r="C495" s="17"/>
      <c r="D495" s="17"/>
      <c r="E495" s="17"/>
      <c r="F495" s="17"/>
      <c r="G495" s="19" t="str">
        <f>IFERROR(VLOOKUP($F495,'POZ &amp; FİYAT'!$A$5:$C$44,3,FALSE),"")</f>
        <v/>
      </c>
      <c r="H495" s="17"/>
      <c r="I495" s="18"/>
      <c r="J495" s="18"/>
      <c r="K495" s="18"/>
      <c r="L495" s="18"/>
      <c r="M495" s="18"/>
      <c r="N495" s="20" t="str">
        <f>IF(COUNT(I495:M495)=0,"",PRODUCT(I495:M495))</f>
        <v/>
      </c>
    </row>
    <row r="496" spans="1:14" x14ac:dyDescent="0.25">
      <c r="A496" s="15"/>
      <c r="B496" s="15"/>
      <c r="C496" s="15"/>
      <c r="D496" s="15"/>
      <c r="E496" s="15"/>
      <c r="F496" s="15"/>
      <c r="G496" s="19" t="str">
        <f>IFERROR(VLOOKUP($F496,'POZ &amp; FİYAT'!$A$5:$C$44,3,FALSE),"")</f>
        <v/>
      </c>
      <c r="H496" s="15"/>
      <c r="I496" s="16"/>
      <c r="J496" s="16"/>
      <c r="K496" s="16"/>
      <c r="L496" s="16"/>
      <c r="M496" s="16"/>
      <c r="N496" s="20" t="str">
        <f>IF(COUNT(I496:M496)=0,"",PRODUCT(I496:M496))</f>
        <v/>
      </c>
    </row>
    <row r="497" spans="1:14" x14ac:dyDescent="0.25">
      <c r="A497" s="17"/>
      <c r="B497" s="17"/>
      <c r="C497" s="17"/>
      <c r="D497" s="17"/>
      <c r="E497" s="17"/>
      <c r="F497" s="17"/>
      <c r="G497" s="19" t="str">
        <f>IFERROR(VLOOKUP($F497,'POZ &amp; FİYAT'!$A$5:$C$44,3,FALSE),"")</f>
        <v/>
      </c>
      <c r="H497" s="17"/>
      <c r="I497" s="18"/>
      <c r="J497" s="18"/>
      <c r="K497" s="18"/>
      <c r="L497" s="18"/>
      <c r="M497" s="18"/>
      <c r="N497" s="20" t="str">
        <f>IF(COUNT(I497:M497)=0,"",PRODUCT(I497:M497))</f>
        <v/>
      </c>
    </row>
    <row r="498" spans="1:14" x14ac:dyDescent="0.25">
      <c r="A498" s="15"/>
      <c r="B498" s="15"/>
      <c r="C498" s="15"/>
      <c r="D498" s="15"/>
      <c r="E498" s="15"/>
      <c r="F498" s="15"/>
      <c r="G498" s="19" t="str">
        <f>IFERROR(VLOOKUP($F498,'POZ &amp; FİYAT'!$A$5:$C$44,3,FALSE),"")</f>
        <v/>
      </c>
      <c r="H498" s="15"/>
      <c r="I498" s="16"/>
      <c r="J498" s="16"/>
      <c r="K498" s="16"/>
      <c r="L498" s="16"/>
      <c r="M498" s="16"/>
      <c r="N498" s="20" t="str">
        <f>IF(COUNT(I498:M498)=0,"",PRODUCT(I498:M498))</f>
        <v/>
      </c>
    </row>
    <row r="499" spans="1:14" x14ac:dyDescent="0.25">
      <c r="A499" s="17"/>
      <c r="B499" s="17"/>
      <c r="C499" s="17"/>
      <c r="D499" s="17"/>
      <c r="E499" s="17"/>
      <c r="F499" s="17"/>
      <c r="G499" s="19" t="str">
        <f>IFERROR(VLOOKUP($F499,'POZ &amp; FİYAT'!$A$5:$C$44,3,FALSE),"")</f>
        <v/>
      </c>
      <c r="H499" s="17"/>
      <c r="I499" s="18"/>
      <c r="J499" s="18"/>
      <c r="K499" s="18"/>
      <c r="L499" s="18"/>
      <c r="M499" s="18"/>
      <c r="N499" s="20" t="str">
        <f>IF(COUNT(I499:M499)=0,"",PRODUCT(I499:M499))</f>
        <v/>
      </c>
    </row>
    <row r="500" spans="1:14" x14ac:dyDescent="0.25">
      <c r="A500" s="15"/>
      <c r="B500" s="15"/>
      <c r="C500" s="15"/>
      <c r="D500" s="15"/>
      <c r="E500" s="15"/>
      <c r="F500" s="15"/>
      <c r="G500" s="19" t="str">
        <f>IFERROR(VLOOKUP($F500,'POZ &amp; FİYAT'!$A$5:$C$44,3,FALSE),"")</f>
        <v/>
      </c>
      <c r="H500" s="15"/>
      <c r="I500" s="16"/>
      <c r="J500" s="16"/>
      <c r="K500" s="16"/>
      <c r="L500" s="16"/>
      <c r="M500" s="16"/>
      <c r="N500" s="20" t="str">
        <f>IF(COUNT(I500:M500)=0,"",PRODUCT(I500:M500))</f>
        <v/>
      </c>
    </row>
    <row r="501" spans="1:14" x14ac:dyDescent="0.25">
      <c r="A501" s="17"/>
      <c r="B501" s="17"/>
      <c r="C501" s="17"/>
      <c r="D501" s="17"/>
      <c r="E501" s="17"/>
      <c r="F501" s="17"/>
      <c r="G501" s="19" t="str">
        <f>IFERROR(VLOOKUP($F501,'POZ &amp; FİYAT'!$A$5:$C$44,3,FALSE),"")</f>
        <v/>
      </c>
      <c r="H501" s="17"/>
      <c r="I501" s="18"/>
      <c r="J501" s="18"/>
      <c r="K501" s="18"/>
      <c r="L501" s="18"/>
      <c r="M501" s="18"/>
      <c r="N501" s="20" t="str">
        <f>IF(COUNT(I501:M501)=0,"",PRODUCT(I501:M501))</f>
        <v/>
      </c>
    </row>
    <row r="502" spans="1:14" x14ac:dyDescent="0.25">
      <c r="A502" s="15"/>
      <c r="B502" s="15"/>
      <c r="C502" s="15"/>
      <c r="D502" s="15"/>
      <c r="E502" s="15"/>
      <c r="F502" s="15"/>
      <c r="G502" s="19" t="str">
        <f>IFERROR(VLOOKUP($F502,'POZ &amp; FİYAT'!$A$5:$C$44,3,FALSE),"")</f>
        <v/>
      </c>
      <c r="H502" s="15"/>
      <c r="I502" s="16"/>
      <c r="J502" s="16"/>
      <c r="K502" s="16"/>
      <c r="L502" s="16"/>
      <c r="M502" s="16"/>
      <c r="N502" s="20" t="str">
        <f>IF(COUNT(I502:M502)=0,"",PRODUCT(I502:M502))</f>
        <v/>
      </c>
    </row>
    <row r="503" spans="1:14" x14ac:dyDescent="0.25">
      <c r="A503" s="17"/>
      <c r="B503" s="17"/>
      <c r="C503" s="17"/>
      <c r="D503" s="17"/>
      <c r="E503" s="17"/>
      <c r="F503" s="17"/>
      <c r="G503" s="19" t="str">
        <f>IFERROR(VLOOKUP($F503,'POZ &amp; FİYAT'!$A$5:$C$44,3,FALSE),"")</f>
        <v/>
      </c>
      <c r="H503" s="17"/>
      <c r="I503" s="18"/>
      <c r="J503" s="18"/>
      <c r="K503" s="18"/>
      <c r="L503" s="18"/>
      <c r="M503" s="18"/>
      <c r="N503" s="20" t="str">
        <f>IF(COUNT(I503:M503)=0,"",PRODUCT(I503:M503))</f>
        <v/>
      </c>
    </row>
    <row r="504" spans="1:14" x14ac:dyDescent="0.25">
      <c r="A504" s="15"/>
      <c r="B504" s="15"/>
      <c r="C504" s="15"/>
      <c r="D504" s="15"/>
      <c r="E504" s="15"/>
      <c r="F504" s="15"/>
      <c r="G504" s="19" t="str">
        <f>IFERROR(VLOOKUP($F504,'POZ &amp; FİYAT'!$A$5:$C$44,3,FALSE),"")</f>
        <v/>
      </c>
      <c r="H504" s="15"/>
      <c r="I504" s="16"/>
      <c r="J504" s="16"/>
      <c r="K504" s="16"/>
      <c r="L504" s="16"/>
      <c r="M504" s="16"/>
      <c r="N504" s="20" t="str">
        <f>IF(COUNT(I504:M504)=0,"",PRODUCT(I504:M504))</f>
        <v/>
      </c>
    </row>
    <row r="505" spans="1:14" x14ac:dyDescent="0.25">
      <c r="A505" s="17"/>
      <c r="B505" s="17"/>
      <c r="C505" s="17"/>
      <c r="D505" s="17"/>
      <c r="E505" s="17"/>
      <c r="F505" s="17"/>
      <c r="G505" s="19" t="str">
        <f>IFERROR(VLOOKUP($F505,'POZ &amp; FİYAT'!$A$5:$C$44,3,FALSE),"")</f>
        <v/>
      </c>
      <c r="H505" s="17"/>
      <c r="I505" s="18"/>
      <c r="J505" s="18"/>
      <c r="K505" s="18"/>
      <c r="L505" s="18"/>
      <c r="M505" s="18"/>
      <c r="N505" s="20" t="str">
        <f>IF(COUNT(I505:M505)=0,"",PRODUCT(I505:M505))</f>
        <v/>
      </c>
    </row>
    <row r="506" spans="1:14" x14ac:dyDescent="0.25">
      <c r="A506" s="15"/>
      <c r="B506" s="15"/>
      <c r="C506" s="15"/>
      <c r="D506" s="15"/>
      <c r="E506" s="15"/>
      <c r="F506" s="15"/>
      <c r="G506" s="19" t="str">
        <f>IFERROR(VLOOKUP($F506,'POZ &amp; FİYAT'!$A$5:$C$44,3,FALSE),"")</f>
        <v/>
      </c>
      <c r="H506" s="15"/>
      <c r="I506" s="16"/>
      <c r="J506" s="16"/>
      <c r="K506" s="16"/>
      <c r="L506" s="16"/>
      <c r="M506" s="16"/>
      <c r="N506" s="20" t="str">
        <f>IF(COUNT(I506:M506)=0,"",PRODUCT(I506:M506))</f>
        <v/>
      </c>
    </row>
    <row r="507" spans="1:14" x14ac:dyDescent="0.25">
      <c r="A507" s="17"/>
      <c r="B507" s="17"/>
      <c r="C507" s="17"/>
      <c r="D507" s="17"/>
      <c r="E507" s="17"/>
      <c r="F507" s="17"/>
      <c r="G507" s="19" t="str">
        <f>IFERROR(VLOOKUP($F507,'POZ &amp; FİYAT'!$A$5:$C$44,3,FALSE),"")</f>
        <v/>
      </c>
      <c r="H507" s="17"/>
      <c r="I507" s="18"/>
      <c r="J507" s="18"/>
      <c r="K507" s="18"/>
      <c r="L507" s="18"/>
      <c r="M507" s="18"/>
      <c r="N507" s="20" t="str">
        <f>IF(COUNT(I507:M507)=0,"",PRODUCT(I507:M507))</f>
        <v/>
      </c>
    </row>
    <row r="508" spans="1:14" x14ac:dyDescent="0.25">
      <c r="A508" s="15"/>
      <c r="B508" s="15"/>
      <c r="C508" s="15"/>
      <c r="D508" s="15"/>
      <c r="E508" s="15"/>
      <c r="F508" s="15"/>
      <c r="G508" s="19" t="str">
        <f>IFERROR(VLOOKUP($F508,'POZ &amp; FİYAT'!$A$5:$C$44,3,FALSE),"")</f>
        <v/>
      </c>
      <c r="H508" s="15"/>
      <c r="I508" s="16"/>
      <c r="J508" s="16"/>
      <c r="K508" s="16"/>
      <c r="L508" s="16"/>
      <c r="M508" s="16"/>
      <c r="N508" s="20" t="str">
        <f>IF(COUNT(I508:M508)=0,"",PRODUCT(I508:M508))</f>
        <v/>
      </c>
    </row>
    <row r="509" spans="1:14" x14ac:dyDescent="0.25">
      <c r="A509" s="17"/>
      <c r="B509" s="17"/>
      <c r="C509" s="17"/>
      <c r="D509" s="17"/>
      <c r="E509" s="17"/>
      <c r="F509" s="17"/>
      <c r="G509" s="19" t="str">
        <f>IFERROR(VLOOKUP($F509,'POZ &amp; FİYAT'!$A$5:$C$44,3,FALSE),"")</f>
        <v/>
      </c>
      <c r="H509" s="17"/>
      <c r="I509" s="18"/>
      <c r="J509" s="18"/>
      <c r="K509" s="18"/>
      <c r="L509" s="18"/>
      <c r="M509" s="18"/>
      <c r="N509" s="20" t="str">
        <f>IF(COUNT(I509:M509)=0,"",PRODUCT(I509:M509))</f>
        <v/>
      </c>
    </row>
    <row r="510" spans="1:14" x14ac:dyDescent="0.25">
      <c r="A510" s="15"/>
      <c r="B510" s="15"/>
      <c r="C510" s="15"/>
      <c r="D510" s="15"/>
      <c r="E510" s="15"/>
      <c r="F510" s="15"/>
      <c r="G510" s="19" t="str">
        <f>IFERROR(VLOOKUP($F510,'POZ &amp; FİYAT'!$A$5:$C$44,3,FALSE),"")</f>
        <v/>
      </c>
      <c r="H510" s="15"/>
      <c r="I510" s="16"/>
      <c r="J510" s="16"/>
      <c r="K510" s="16"/>
      <c r="L510" s="16"/>
      <c r="M510" s="16"/>
      <c r="N510" s="20" t="str">
        <f>IF(COUNT(I510:M510)=0,"",PRODUCT(I510:M510))</f>
        <v/>
      </c>
    </row>
    <row r="511" spans="1:14" x14ac:dyDescent="0.25">
      <c r="A511" s="17"/>
      <c r="B511" s="17"/>
      <c r="C511" s="17"/>
      <c r="D511" s="17"/>
      <c r="E511" s="17"/>
      <c r="F511" s="17"/>
      <c r="G511" s="19" t="str">
        <f>IFERROR(VLOOKUP($F511,'POZ &amp; FİYAT'!$A$5:$C$44,3,FALSE),"")</f>
        <v/>
      </c>
      <c r="H511" s="17"/>
      <c r="I511" s="18"/>
      <c r="J511" s="18"/>
      <c r="K511" s="18"/>
      <c r="L511" s="18"/>
      <c r="M511" s="18"/>
      <c r="N511" s="20" t="str">
        <f>IF(COUNT(I511:M511)=0,"",PRODUCT(I511:M511))</f>
        <v/>
      </c>
    </row>
    <row r="512" spans="1:14" x14ac:dyDescent="0.25">
      <c r="A512" s="15"/>
      <c r="B512" s="15"/>
      <c r="C512" s="15"/>
      <c r="D512" s="15"/>
      <c r="E512" s="15"/>
      <c r="F512" s="15"/>
      <c r="G512" s="19" t="str">
        <f>IFERROR(VLOOKUP($F512,'POZ &amp; FİYAT'!$A$5:$C$44,3,FALSE),"")</f>
        <v/>
      </c>
      <c r="H512" s="15"/>
      <c r="I512" s="16"/>
      <c r="J512" s="16"/>
      <c r="K512" s="16"/>
      <c r="L512" s="16"/>
      <c r="M512" s="16"/>
      <c r="N512" s="20" t="str">
        <f>IF(COUNT(I512:M512)=0,"",PRODUCT(I512:M512))</f>
        <v/>
      </c>
    </row>
    <row r="513" spans="1:14" x14ac:dyDescent="0.25">
      <c r="A513" s="17"/>
      <c r="B513" s="17"/>
      <c r="C513" s="17"/>
      <c r="D513" s="17"/>
      <c r="E513" s="17"/>
      <c r="F513" s="17"/>
      <c r="G513" s="19" t="str">
        <f>IFERROR(VLOOKUP($F513,'POZ &amp; FİYAT'!$A$5:$C$44,3,FALSE),"")</f>
        <v/>
      </c>
      <c r="H513" s="17"/>
      <c r="I513" s="18"/>
      <c r="J513" s="18"/>
      <c r="K513" s="18"/>
      <c r="L513" s="18"/>
      <c r="M513" s="18"/>
      <c r="N513" s="20" t="str">
        <f>IF(COUNT(I513:M513)=0,"",PRODUCT(I513:M513))</f>
        <v/>
      </c>
    </row>
    <row r="514" spans="1:14" x14ac:dyDescent="0.25">
      <c r="A514" s="15"/>
      <c r="B514" s="15"/>
      <c r="C514" s="15"/>
      <c r="D514" s="15"/>
      <c r="E514" s="15"/>
      <c r="F514" s="15"/>
      <c r="G514" s="19" t="str">
        <f>IFERROR(VLOOKUP($F514,'POZ &amp; FİYAT'!$A$5:$C$44,3,FALSE),"")</f>
        <v/>
      </c>
      <c r="H514" s="15"/>
      <c r="I514" s="16"/>
      <c r="J514" s="16"/>
      <c r="K514" s="16"/>
      <c r="L514" s="16"/>
      <c r="M514" s="16"/>
      <c r="N514" s="20" t="str">
        <f>IF(COUNT(I514:M514)=0,"",PRODUCT(I514:M514))</f>
        <v/>
      </c>
    </row>
    <row r="515" spans="1:14" x14ac:dyDescent="0.25">
      <c r="A515" s="17"/>
      <c r="B515" s="17"/>
      <c r="C515" s="17"/>
      <c r="D515" s="17"/>
      <c r="E515" s="17"/>
      <c r="F515" s="17"/>
      <c r="G515" s="19" t="str">
        <f>IFERROR(VLOOKUP($F515,'POZ &amp; FİYAT'!$A$5:$C$44,3,FALSE),"")</f>
        <v/>
      </c>
      <c r="H515" s="17"/>
      <c r="I515" s="18"/>
      <c r="J515" s="18"/>
      <c r="K515" s="18"/>
      <c r="L515" s="18"/>
      <c r="M515" s="18"/>
      <c r="N515" s="20" t="str">
        <f>IF(COUNT(I515:M515)=0,"",PRODUCT(I515:M515))</f>
        <v/>
      </c>
    </row>
    <row r="516" spans="1:14" x14ac:dyDescent="0.25">
      <c r="A516" s="15"/>
      <c r="B516" s="15"/>
      <c r="C516" s="15"/>
      <c r="D516" s="15"/>
      <c r="E516" s="15"/>
      <c r="F516" s="15"/>
      <c r="G516" s="19" t="str">
        <f>IFERROR(VLOOKUP($F516,'POZ &amp; FİYAT'!$A$5:$C$44,3,FALSE),"")</f>
        <v/>
      </c>
      <c r="H516" s="15"/>
      <c r="I516" s="16"/>
      <c r="J516" s="16"/>
      <c r="K516" s="16"/>
      <c r="L516" s="16"/>
      <c r="M516" s="16"/>
      <c r="N516" s="20" t="str">
        <f>IF(COUNT(I516:M516)=0,"",PRODUCT(I516:M516))</f>
        <v/>
      </c>
    </row>
    <row r="517" spans="1:14" x14ac:dyDescent="0.25">
      <c r="A517" s="17"/>
      <c r="B517" s="17"/>
      <c r="C517" s="17"/>
      <c r="D517" s="17"/>
      <c r="E517" s="17"/>
      <c r="F517" s="17"/>
      <c r="G517" s="19" t="str">
        <f>IFERROR(VLOOKUP($F517,'POZ &amp; FİYAT'!$A$5:$C$44,3,FALSE),"")</f>
        <v/>
      </c>
      <c r="H517" s="17"/>
      <c r="I517" s="18"/>
      <c r="J517" s="18"/>
      <c r="K517" s="18"/>
      <c r="L517" s="18"/>
      <c r="M517" s="18"/>
      <c r="N517" s="20" t="str">
        <f>IF(COUNT(I517:M517)=0,"",PRODUCT(I517:M517))</f>
        <v/>
      </c>
    </row>
    <row r="518" spans="1:14" x14ac:dyDescent="0.25">
      <c r="A518" s="15"/>
      <c r="B518" s="15"/>
      <c r="C518" s="15"/>
      <c r="D518" s="15"/>
      <c r="E518" s="15"/>
      <c r="F518" s="15"/>
      <c r="G518" s="19" t="str">
        <f>IFERROR(VLOOKUP($F518,'POZ &amp; FİYAT'!$A$5:$C$44,3,FALSE),"")</f>
        <v/>
      </c>
      <c r="H518" s="15"/>
      <c r="I518" s="16"/>
      <c r="J518" s="16"/>
      <c r="K518" s="16"/>
      <c r="L518" s="16"/>
      <c r="M518" s="16"/>
      <c r="N518" s="20" t="str">
        <f>IF(COUNT(I518:M518)=0,"",PRODUCT(I518:M518))</f>
        <v/>
      </c>
    </row>
    <row r="519" spans="1:14" x14ac:dyDescent="0.25">
      <c r="A519" s="17"/>
      <c r="B519" s="17"/>
      <c r="C519" s="17"/>
      <c r="D519" s="17"/>
      <c r="E519" s="17"/>
      <c r="F519" s="17"/>
      <c r="G519" s="19" t="str">
        <f>IFERROR(VLOOKUP($F519,'POZ &amp; FİYAT'!$A$5:$C$44,3,FALSE),"")</f>
        <v/>
      </c>
      <c r="H519" s="17"/>
      <c r="I519" s="18"/>
      <c r="J519" s="18"/>
      <c r="K519" s="18"/>
      <c r="L519" s="18"/>
      <c r="M519" s="18"/>
      <c r="N519" s="20" t="str">
        <f>IF(COUNT(I519:M519)=0,"",PRODUCT(I519:M519))</f>
        <v/>
      </c>
    </row>
    <row r="520" spans="1:14" x14ac:dyDescent="0.25">
      <c r="A520" s="15"/>
      <c r="B520" s="15"/>
      <c r="C520" s="15"/>
      <c r="D520" s="15"/>
      <c r="E520" s="15"/>
      <c r="F520" s="15"/>
      <c r="G520" s="19" t="str">
        <f>IFERROR(VLOOKUP($F520,'POZ &amp; FİYAT'!$A$5:$C$44,3,FALSE),"")</f>
        <v/>
      </c>
      <c r="H520" s="15"/>
      <c r="I520" s="16"/>
      <c r="J520" s="16"/>
      <c r="K520" s="16"/>
      <c r="L520" s="16"/>
      <c r="M520" s="16"/>
      <c r="N520" s="20" t="str">
        <f>IF(COUNT(I520:M520)=0,"",PRODUCT(I520:M520))</f>
        <v/>
      </c>
    </row>
    <row r="521" spans="1:14" x14ac:dyDescent="0.25">
      <c r="A521" s="17"/>
      <c r="B521" s="17"/>
      <c r="C521" s="17"/>
      <c r="D521" s="17"/>
      <c r="E521" s="17"/>
      <c r="F521" s="17"/>
      <c r="G521" s="19" t="str">
        <f>IFERROR(VLOOKUP($F521,'POZ &amp; FİYAT'!$A$5:$C$44,3,FALSE),"")</f>
        <v/>
      </c>
      <c r="H521" s="17"/>
      <c r="I521" s="18"/>
      <c r="J521" s="18"/>
      <c r="K521" s="18"/>
      <c r="L521" s="18"/>
      <c r="M521" s="18"/>
      <c r="N521" s="20" t="str">
        <f>IF(COUNT(I521:M521)=0,"",PRODUCT(I521:M521))</f>
        <v/>
      </c>
    </row>
    <row r="522" spans="1:14" x14ac:dyDescent="0.25">
      <c r="A522" s="15"/>
      <c r="B522" s="15"/>
      <c r="C522" s="15"/>
      <c r="D522" s="15"/>
      <c r="E522" s="15"/>
      <c r="F522" s="15"/>
      <c r="G522" s="19" t="str">
        <f>IFERROR(VLOOKUP($F522,'POZ &amp; FİYAT'!$A$5:$C$44,3,FALSE),"")</f>
        <v/>
      </c>
      <c r="H522" s="15"/>
      <c r="I522" s="16"/>
      <c r="J522" s="16"/>
      <c r="K522" s="16"/>
      <c r="L522" s="16"/>
      <c r="M522" s="16"/>
      <c r="N522" s="20" t="str">
        <f>IF(COUNT(I522:M522)=0,"",PRODUCT(I522:M522))</f>
        <v/>
      </c>
    </row>
    <row r="523" spans="1:14" x14ac:dyDescent="0.25">
      <c r="A523" s="17"/>
      <c r="B523" s="17"/>
      <c r="C523" s="17"/>
      <c r="D523" s="17"/>
      <c r="E523" s="17"/>
      <c r="F523" s="17"/>
      <c r="G523" s="19" t="str">
        <f>IFERROR(VLOOKUP($F523,'POZ &amp; FİYAT'!$A$5:$C$44,3,FALSE),"")</f>
        <v/>
      </c>
      <c r="H523" s="17"/>
      <c r="I523" s="18"/>
      <c r="J523" s="18"/>
      <c r="K523" s="18"/>
      <c r="L523" s="18"/>
      <c r="M523" s="18"/>
      <c r="N523" s="20" t="str">
        <f>IF(COUNT(I523:M523)=0,"",PRODUCT(I523:M523))</f>
        <v/>
      </c>
    </row>
    <row r="524" spans="1:14" x14ac:dyDescent="0.25">
      <c r="A524" s="15"/>
      <c r="B524" s="15"/>
      <c r="C524" s="15"/>
      <c r="D524" s="15"/>
      <c r="E524" s="15"/>
      <c r="F524" s="15"/>
      <c r="G524" s="19" t="str">
        <f>IFERROR(VLOOKUP($F524,'POZ &amp; FİYAT'!$A$5:$C$44,3,FALSE),"")</f>
        <v/>
      </c>
      <c r="H524" s="15"/>
      <c r="I524" s="16"/>
      <c r="J524" s="16"/>
      <c r="K524" s="16"/>
      <c r="L524" s="16"/>
      <c r="M524" s="16"/>
      <c r="N524" s="20" t="str">
        <f>IF(COUNT(I524:M524)=0,"",PRODUCT(I524:M524))</f>
        <v/>
      </c>
    </row>
    <row r="525" spans="1:14" x14ac:dyDescent="0.25">
      <c r="A525" s="17"/>
      <c r="B525" s="17"/>
      <c r="C525" s="17"/>
      <c r="D525" s="17"/>
      <c r="E525" s="17"/>
      <c r="F525" s="17"/>
      <c r="G525" s="19" t="str">
        <f>IFERROR(VLOOKUP($F525,'POZ &amp; FİYAT'!$A$5:$C$44,3,FALSE),"")</f>
        <v/>
      </c>
      <c r="H525" s="17"/>
      <c r="I525" s="18"/>
      <c r="J525" s="18"/>
      <c r="K525" s="18"/>
      <c r="L525" s="18"/>
      <c r="M525" s="18"/>
      <c r="N525" s="20" t="str">
        <f>IF(COUNT(I525:M525)=0,"",PRODUCT(I525:M525))</f>
        <v/>
      </c>
    </row>
    <row r="526" spans="1:14" x14ac:dyDescent="0.25">
      <c r="A526" s="15"/>
      <c r="B526" s="15"/>
      <c r="C526" s="15"/>
      <c r="D526" s="15"/>
      <c r="E526" s="15"/>
      <c r="F526" s="15"/>
      <c r="G526" s="19" t="str">
        <f>IFERROR(VLOOKUP($F526,'POZ &amp; FİYAT'!$A$5:$C$44,3,FALSE),"")</f>
        <v/>
      </c>
      <c r="H526" s="15"/>
      <c r="I526" s="16"/>
      <c r="J526" s="16"/>
      <c r="K526" s="16"/>
      <c r="L526" s="16"/>
      <c r="M526" s="16"/>
      <c r="N526" s="20" t="str">
        <f>IF(COUNT(I526:M526)=0,"",PRODUCT(I526:M526))</f>
        <v/>
      </c>
    </row>
    <row r="527" spans="1:14" x14ac:dyDescent="0.25">
      <c r="A527" s="17"/>
      <c r="B527" s="17"/>
      <c r="C527" s="17"/>
      <c r="D527" s="17"/>
      <c r="E527" s="17"/>
      <c r="F527" s="17"/>
      <c r="G527" s="19" t="str">
        <f>IFERROR(VLOOKUP($F527,'POZ &amp; FİYAT'!$A$5:$C$44,3,FALSE),"")</f>
        <v/>
      </c>
      <c r="H527" s="17"/>
      <c r="I527" s="18"/>
      <c r="J527" s="18"/>
      <c r="K527" s="18"/>
      <c r="L527" s="18"/>
      <c r="M527" s="18"/>
      <c r="N527" s="20" t="str">
        <f>IF(COUNT(I527:M527)=0,"",PRODUCT(I527:M527))</f>
        <v/>
      </c>
    </row>
    <row r="528" spans="1:14" x14ac:dyDescent="0.25">
      <c r="A528" s="15"/>
      <c r="B528" s="15"/>
      <c r="C528" s="15"/>
      <c r="D528" s="15"/>
      <c r="E528" s="15"/>
      <c r="F528" s="15"/>
      <c r="G528" s="19" t="str">
        <f>IFERROR(VLOOKUP($F528,'POZ &amp; FİYAT'!$A$5:$C$44,3,FALSE),"")</f>
        <v/>
      </c>
      <c r="H528" s="15"/>
      <c r="I528" s="16"/>
      <c r="J528" s="16"/>
      <c r="K528" s="16"/>
      <c r="L528" s="16"/>
      <c r="M528" s="16"/>
      <c r="N528" s="20" t="str">
        <f>IF(COUNT(I528:M528)=0,"",PRODUCT(I528:M528))</f>
        <v/>
      </c>
    </row>
    <row r="529" spans="1:14" x14ac:dyDescent="0.25">
      <c r="A529" s="17"/>
      <c r="B529" s="17"/>
      <c r="C529" s="17"/>
      <c r="D529" s="17"/>
      <c r="E529" s="17"/>
      <c r="F529" s="17"/>
      <c r="G529" s="19" t="str">
        <f>IFERROR(VLOOKUP($F529,'POZ &amp; FİYAT'!$A$5:$C$44,3,FALSE),"")</f>
        <v/>
      </c>
      <c r="H529" s="17"/>
      <c r="I529" s="18"/>
      <c r="J529" s="18"/>
      <c r="K529" s="18"/>
      <c r="L529" s="18"/>
      <c r="M529" s="18"/>
      <c r="N529" s="20" t="str">
        <f>IF(COUNT(I529:M529)=0,"",PRODUCT(I529:M529))</f>
        <v/>
      </c>
    </row>
    <row r="530" spans="1:14" x14ac:dyDescent="0.25">
      <c r="A530" s="15"/>
      <c r="B530" s="15"/>
      <c r="C530" s="15"/>
      <c r="D530" s="15"/>
      <c r="E530" s="15"/>
      <c r="F530" s="15"/>
      <c r="G530" s="19" t="str">
        <f>IFERROR(VLOOKUP($F530,'POZ &amp; FİYAT'!$A$5:$C$44,3,FALSE),"")</f>
        <v/>
      </c>
      <c r="H530" s="15"/>
      <c r="I530" s="16"/>
      <c r="J530" s="16"/>
      <c r="K530" s="16"/>
      <c r="L530" s="16"/>
      <c r="M530" s="16"/>
      <c r="N530" s="20" t="str">
        <f>IF(COUNT(I530:M530)=0,"",PRODUCT(I530:M530))</f>
        <v/>
      </c>
    </row>
    <row r="531" spans="1:14" x14ac:dyDescent="0.25">
      <c r="A531" s="17"/>
      <c r="B531" s="17"/>
      <c r="C531" s="17"/>
      <c r="D531" s="17"/>
      <c r="E531" s="17"/>
      <c r="F531" s="17"/>
      <c r="G531" s="19" t="str">
        <f>IFERROR(VLOOKUP($F531,'POZ &amp; FİYAT'!$A$5:$C$44,3,FALSE),"")</f>
        <v/>
      </c>
      <c r="H531" s="17"/>
      <c r="I531" s="18"/>
      <c r="J531" s="18"/>
      <c r="K531" s="18"/>
      <c r="L531" s="18"/>
      <c r="M531" s="18"/>
      <c r="N531" s="20" t="str">
        <f>IF(COUNT(I531:M531)=0,"",PRODUCT(I531:M531))</f>
        <v/>
      </c>
    </row>
    <row r="532" spans="1:14" x14ac:dyDescent="0.25">
      <c r="A532" s="15"/>
      <c r="B532" s="15"/>
      <c r="C532" s="15"/>
      <c r="D532" s="15"/>
      <c r="E532" s="15"/>
      <c r="F532" s="15"/>
      <c r="G532" s="19" t="str">
        <f>IFERROR(VLOOKUP($F532,'POZ &amp; FİYAT'!$A$5:$C$44,3,FALSE),"")</f>
        <v/>
      </c>
      <c r="H532" s="15"/>
      <c r="I532" s="16"/>
      <c r="J532" s="16"/>
      <c r="K532" s="16"/>
      <c r="L532" s="16"/>
      <c r="M532" s="16"/>
      <c r="N532" s="20" t="str">
        <f>IF(COUNT(I532:M532)=0,"",PRODUCT(I532:M532))</f>
        <v/>
      </c>
    </row>
    <row r="533" spans="1:14" x14ac:dyDescent="0.25">
      <c r="A533" s="17"/>
      <c r="B533" s="17"/>
      <c r="C533" s="17"/>
      <c r="D533" s="17"/>
      <c r="E533" s="17"/>
      <c r="F533" s="17"/>
      <c r="G533" s="19" t="str">
        <f>IFERROR(VLOOKUP($F533,'POZ &amp; FİYAT'!$A$5:$C$44,3,FALSE),"")</f>
        <v/>
      </c>
      <c r="H533" s="17"/>
      <c r="I533" s="18"/>
      <c r="J533" s="18"/>
      <c r="K533" s="18"/>
      <c r="L533" s="18"/>
      <c r="M533" s="18"/>
      <c r="N533" s="20" t="str">
        <f>IF(COUNT(I533:M533)=0,"",PRODUCT(I533:M533))</f>
        <v/>
      </c>
    </row>
    <row r="534" spans="1:14" x14ac:dyDescent="0.25">
      <c r="A534" s="15"/>
      <c r="B534" s="15"/>
      <c r="C534" s="15"/>
      <c r="D534" s="15"/>
      <c r="E534" s="15"/>
      <c r="F534" s="15"/>
      <c r="G534" s="19" t="str">
        <f>IFERROR(VLOOKUP($F534,'POZ &amp; FİYAT'!$A$5:$C$44,3,FALSE),"")</f>
        <v/>
      </c>
      <c r="H534" s="15"/>
      <c r="I534" s="16"/>
      <c r="J534" s="16"/>
      <c r="K534" s="16"/>
      <c r="L534" s="16"/>
      <c r="M534" s="16"/>
      <c r="N534" s="20" t="str">
        <f>IF(COUNT(I534:M534)=0,"",PRODUCT(I534:M534))</f>
        <v/>
      </c>
    </row>
    <row r="535" spans="1:14" x14ac:dyDescent="0.25">
      <c r="A535" s="17"/>
      <c r="B535" s="17"/>
      <c r="C535" s="17"/>
      <c r="D535" s="17"/>
      <c r="E535" s="17"/>
      <c r="F535" s="17"/>
      <c r="G535" s="19" t="str">
        <f>IFERROR(VLOOKUP($F535,'POZ &amp; FİYAT'!$A$5:$C$44,3,FALSE),"")</f>
        <v/>
      </c>
      <c r="H535" s="17"/>
      <c r="I535" s="18"/>
      <c r="J535" s="18"/>
      <c r="K535" s="18"/>
      <c r="L535" s="18"/>
      <c r="M535" s="18"/>
      <c r="N535" s="20" t="str">
        <f>IF(COUNT(I535:M535)=0,"",PRODUCT(I535:M535))</f>
        <v/>
      </c>
    </row>
    <row r="536" spans="1:14" x14ac:dyDescent="0.25">
      <c r="A536" s="15"/>
      <c r="B536" s="15"/>
      <c r="C536" s="15"/>
      <c r="D536" s="15"/>
      <c r="E536" s="15"/>
      <c r="F536" s="15"/>
      <c r="G536" s="19" t="str">
        <f>IFERROR(VLOOKUP($F536,'POZ &amp; FİYAT'!$A$5:$C$44,3,FALSE),"")</f>
        <v/>
      </c>
      <c r="H536" s="15"/>
      <c r="I536" s="16"/>
      <c r="J536" s="16"/>
      <c r="K536" s="16"/>
      <c r="L536" s="16"/>
      <c r="M536" s="16"/>
      <c r="N536" s="20" t="str">
        <f>IF(COUNT(I536:M536)=0,"",PRODUCT(I536:M536))</f>
        <v/>
      </c>
    </row>
    <row r="537" spans="1:14" x14ac:dyDescent="0.25">
      <c r="A537" s="17"/>
      <c r="B537" s="17"/>
      <c r="C537" s="17"/>
      <c r="D537" s="17"/>
      <c r="E537" s="17"/>
      <c r="F537" s="17"/>
      <c r="G537" s="19" t="str">
        <f>IFERROR(VLOOKUP($F537,'POZ &amp; FİYAT'!$A$5:$C$44,3,FALSE),"")</f>
        <v/>
      </c>
      <c r="H537" s="17"/>
      <c r="I537" s="18"/>
      <c r="J537" s="18"/>
      <c r="K537" s="18"/>
      <c r="L537" s="18"/>
      <c r="M537" s="18"/>
      <c r="N537" s="20" t="str">
        <f>IF(COUNT(I537:M537)=0,"",PRODUCT(I537:M537))</f>
        <v/>
      </c>
    </row>
    <row r="538" spans="1:14" x14ac:dyDescent="0.25">
      <c r="A538" s="15"/>
      <c r="B538" s="15"/>
      <c r="C538" s="15"/>
      <c r="D538" s="15"/>
      <c r="E538" s="15"/>
      <c r="F538" s="15"/>
      <c r="G538" s="19" t="str">
        <f>IFERROR(VLOOKUP($F538,'POZ &amp; FİYAT'!$A$5:$C$44,3,FALSE),"")</f>
        <v/>
      </c>
      <c r="H538" s="15"/>
      <c r="I538" s="16"/>
      <c r="J538" s="16"/>
      <c r="K538" s="16"/>
      <c r="L538" s="16"/>
      <c r="M538" s="16"/>
      <c r="N538" s="20" t="str">
        <f>IF(COUNT(I538:M538)=0,"",PRODUCT(I538:M538))</f>
        <v/>
      </c>
    </row>
    <row r="539" spans="1:14" x14ac:dyDescent="0.25">
      <c r="A539" s="17"/>
      <c r="B539" s="17"/>
      <c r="C539" s="17"/>
      <c r="D539" s="17"/>
      <c r="E539" s="17"/>
      <c r="F539" s="17"/>
      <c r="G539" s="19" t="str">
        <f>IFERROR(VLOOKUP($F539,'POZ &amp; FİYAT'!$A$5:$C$44,3,FALSE),"")</f>
        <v/>
      </c>
      <c r="H539" s="17"/>
      <c r="I539" s="18"/>
      <c r="J539" s="18"/>
      <c r="K539" s="18"/>
      <c r="L539" s="18"/>
      <c r="M539" s="18"/>
      <c r="N539" s="20" t="str">
        <f>IF(COUNT(I539:M539)=0,"",PRODUCT(I539:M539))</f>
        <v/>
      </c>
    </row>
    <row r="540" spans="1:14" x14ac:dyDescent="0.25">
      <c r="A540" s="15"/>
      <c r="B540" s="15"/>
      <c r="C540" s="15"/>
      <c r="D540" s="15"/>
      <c r="E540" s="15"/>
      <c r="F540" s="15"/>
      <c r="G540" s="19" t="str">
        <f>IFERROR(VLOOKUP($F540,'POZ &amp; FİYAT'!$A$5:$C$44,3,FALSE),"")</f>
        <v/>
      </c>
      <c r="H540" s="15"/>
      <c r="I540" s="16"/>
      <c r="J540" s="16"/>
      <c r="K540" s="16"/>
      <c r="L540" s="16"/>
      <c r="M540" s="16"/>
      <c r="N540" s="20" t="str">
        <f>IF(COUNT(I540:M540)=0,"",PRODUCT(I540:M540))</f>
        <v/>
      </c>
    </row>
    <row r="541" spans="1:14" x14ac:dyDescent="0.25">
      <c r="A541" s="17"/>
      <c r="B541" s="17"/>
      <c r="C541" s="17"/>
      <c r="D541" s="17"/>
      <c r="E541" s="17"/>
      <c r="F541" s="17"/>
      <c r="G541" s="19" t="str">
        <f>IFERROR(VLOOKUP($F541,'POZ &amp; FİYAT'!$A$5:$C$44,3,FALSE),"")</f>
        <v/>
      </c>
      <c r="H541" s="17"/>
      <c r="I541" s="18"/>
      <c r="J541" s="18"/>
      <c r="K541" s="18"/>
      <c r="L541" s="18"/>
      <c r="M541" s="18"/>
      <c r="N541" s="20" t="str">
        <f>IF(COUNT(I541:M541)=0,"",PRODUCT(I541:M541))</f>
        <v/>
      </c>
    </row>
    <row r="542" spans="1:14" x14ac:dyDescent="0.25">
      <c r="A542" s="15"/>
      <c r="B542" s="15"/>
      <c r="C542" s="15"/>
      <c r="D542" s="15"/>
      <c r="E542" s="15"/>
      <c r="F542" s="15"/>
      <c r="G542" s="19" t="str">
        <f>IFERROR(VLOOKUP($F542,'POZ &amp; FİYAT'!$A$5:$C$44,3,FALSE),"")</f>
        <v/>
      </c>
      <c r="H542" s="15"/>
      <c r="I542" s="16"/>
      <c r="J542" s="16"/>
      <c r="K542" s="16"/>
      <c r="L542" s="16"/>
      <c r="M542" s="16"/>
      <c r="N542" s="20" t="str">
        <f>IF(COUNT(I542:M542)=0,"",PRODUCT(I542:M542))</f>
        <v/>
      </c>
    </row>
    <row r="543" spans="1:14" x14ac:dyDescent="0.25">
      <c r="A543" s="17"/>
      <c r="B543" s="17"/>
      <c r="C543" s="17"/>
      <c r="D543" s="17"/>
      <c r="E543" s="17"/>
      <c r="F543" s="17"/>
      <c r="G543" s="19" t="str">
        <f>IFERROR(VLOOKUP($F543,'POZ &amp; FİYAT'!$A$5:$C$44,3,FALSE),"")</f>
        <v/>
      </c>
      <c r="H543" s="17"/>
      <c r="I543" s="18"/>
      <c r="J543" s="18"/>
      <c r="K543" s="18"/>
      <c r="L543" s="18"/>
      <c r="M543" s="18"/>
      <c r="N543" s="20" t="str">
        <f>IF(COUNT(I543:M543)=0,"",PRODUCT(I543:M543))</f>
        <v/>
      </c>
    </row>
    <row r="544" spans="1:14" x14ac:dyDescent="0.25">
      <c r="A544" s="15"/>
      <c r="B544" s="15"/>
      <c r="C544" s="15"/>
      <c r="D544" s="15"/>
      <c r="E544" s="15"/>
      <c r="F544" s="15"/>
      <c r="G544" s="19" t="str">
        <f>IFERROR(VLOOKUP($F544,'POZ &amp; FİYAT'!$A$5:$C$44,3,FALSE),"")</f>
        <v/>
      </c>
      <c r="H544" s="15"/>
      <c r="I544" s="16"/>
      <c r="J544" s="16"/>
      <c r="K544" s="16"/>
      <c r="L544" s="16"/>
      <c r="M544" s="16"/>
      <c r="N544" s="20" t="str">
        <f>IF(COUNT(I544:M544)=0,"",PRODUCT(I544:M544))</f>
        <v/>
      </c>
    </row>
    <row r="545" spans="1:14" x14ac:dyDescent="0.25">
      <c r="A545" s="17"/>
      <c r="B545" s="17"/>
      <c r="C545" s="17"/>
      <c r="D545" s="17"/>
      <c r="E545" s="17"/>
      <c r="F545" s="17"/>
      <c r="G545" s="19" t="str">
        <f>IFERROR(VLOOKUP($F545,'POZ &amp; FİYAT'!$A$5:$C$44,3,FALSE),"")</f>
        <v/>
      </c>
      <c r="H545" s="17"/>
      <c r="I545" s="18"/>
      <c r="J545" s="18"/>
      <c r="K545" s="18"/>
      <c r="L545" s="18"/>
      <c r="M545" s="18"/>
      <c r="N545" s="20" t="str">
        <f>IF(COUNT(I545:M545)=0,"",PRODUCT(I545:M545))</f>
        <v/>
      </c>
    </row>
    <row r="546" spans="1:14" x14ac:dyDescent="0.25">
      <c r="A546" s="15"/>
      <c r="B546" s="15"/>
      <c r="C546" s="15"/>
      <c r="D546" s="15"/>
      <c r="E546" s="15"/>
      <c r="F546" s="15"/>
      <c r="G546" s="19" t="str">
        <f>IFERROR(VLOOKUP($F546,'POZ &amp; FİYAT'!$A$5:$C$44,3,FALSE),"")</f>
        <v/>
      </c>
      <c r="H546" s="15"/>
      <c r="I546" s="16"/>
      <c r="J546" s="16"/>
      <c r="K546" s="16"/>
      <c r="L546" s="16"/>
      <c r="M546" s="16"/>
      <c r="N546" s="20" t="str">
        <f>IF(COUNT(I546:M546)=0,"",PRODUCT(I546:M546))</f>
        <v/>
      </c>
    </row>
    <row r="547" spans="1:14" x14ac:dyDescent="0.25">
      <c r="A547" s="17"/>
      <c r="B547" s="17"/>
      <c r="C547" s="17"/>
      <c r="D547" s="17"/>
      <c r="E547" s="17"/>
      <c r="F547" s="17"/>
      <c r="G547" s="19" t="str">
        <f>IFERROR(VLOOKUP($F547,'POZ &amp; FİYAT'!$A$5:$C$44,3,FALSE),"")</f>
        <v/>
      </c>
      <c r="H547" s="17"/>
      <c r="I547" s="18"/>
      <c r="J547" s="18"/>
      <c r="K547" s="18"/>
      <c r="L547" s="18"/>
      <c r="M547" s="18"/>
      <c r="N547" s="20" t="str">
        <f>IF(COUNT(I547:M547)=0,"",PRODUCT(I547:M547))</f>
        <v/>
      </c>
    </row>
    <row r="548" spans="1:14" x14ac:dyDescent="0.25">
      <c r="A548" s="15"/>
      <c r="B548" s="15"/>
      <c r="C548" s="15"/>
      <c r="D548" s="15"/>
      <c r="E548" s="15"/>
      <c r="F548" s="15"/>
      <c r="G548" s="19" t="str">
        <f>IFERROR(VLOOKUP($F548,'POZ &amp; FİYAT'!$A$5:$C$44,3,FALSE),"")</f>
        <v/>
      </c>
      <c r="H548" s="15"/>
      <c r="I548" s="16"/>
      <c r="J548" s="16"/>
      <c r="K548" s="16"/>
      <c r="L548" s="16"/>
      <c r="M548" s="16"/>
      <c r="N548" s="20" t="str">
        <f>IF(COUNT(I548:M548)=0,"",PRODUCT(I548:M548))</f>
        <v/>
      </c>
    </row>
    <row r="549" spans="1:14" x14ac:dyDescent="0.25">
      <c r="A549" s="17"/>
      <c r="B549" s="17"/>
      <c r="C549" s="17"/>
      <c r="D549" s="17"/>
      <c r="E549" s="17"/>
      <c r="F549" s="17"/>
      <c r="G549" s="19" t="str">
        <f>IFERROR(VLOOKUP($F549,'POZ &amp; FİYAT'!$A$5:$C$44,3,FALSE),"")</f>
        <v/>
      </c>
      <c r="H549" s="17"/>
      <c r="I549" s="18"/>
      <c r="J549" s="18"/>
      <c r="K549" s="18"/>
      <c r="L549" s="18"/>
      <c r="M549" s="18"/>
      <c r="N549" s="20" t="str">
        <f>IF(COUNT(I549:M549)=0,"",PRODUCT(I549:M549))</f>
        <v/>
      </c>
    </row>
    <row r="550" spans="1:14" x14ac:dyDescent="0.25">
      <c r="A550" s="15"/>
      <c r="B550" s="15"/>
      <c r="C550" s="15"/>
      <c r="D550" s="15"/>
      <c r="E550" s="15"/>
      <c r="F550" s="15"/>
      <c r="G550" s="19" t="str">
        <f>IFERROR(VLOOKUP($F550,'POZ &amp; FİYAT'!$A$5:$C$44,3,FALSE),"")</f>
        <v/>
      </c>
      <c r="H550" s="15"/>
      <c r="I550" s="16"/>
      <c r="J550" s="16"/>
      <c r="K550" s="16"/>
      <c r="L550" s="16"/>
      <c r="M550" s="16"/>
      <c r="N550" s="20" t="str">
        <f>IF(COUNT(I550:M550)=0,"",PRODUCT(I550:M550))</f>
        <v/>
      </c>
    </row>
    <row r="551" spans="1:14" x14ac:dyDescent="0.25">
      <c r="A551" s="17"/>
      <c r="B551" s="17"/>
      <c r="C551" s="17"/>
      <c r="D551" s="17"/>
      <c r="E551" s="17"/>
      <c r="F551" s="17"/>
      <c r="G551" s="19" t="str">
        <f>IFERROR(VLOOKUP($F551,'POZ &amp; FİYAT'!$A$5:$C$44,3,FALSE),"")</f>
        <v/>
      </c>
      <c r="H551" s="17"/>
      <c r="I551" s="18"/>
      <c r="J551" s="18"/>
      <c r="K551" s="18"/>
      <c r="L551" s="18"/>
      <c r="M551" s="18"/>
      <c r="N551" s="20" t="str">
        <f>IF(COUNT(I551:M551)=0,"",PRODUCT(I551:M551))</f>
        <v/>
      </c>
    </row>
    <row r="552" spans="1:14" x14ac:dyDescent="0.25">
      <c r="A552" s="15"/>
      <c r="B552" s="15"/>
      <c r="C552" s="15"/>
      <c r="D552" s="15"/>
      <c r="E552" s="15"/>
      <c r="F552" s="15"/>
      <c r="G552" s="19" t="str">
        <f>IFERROR(VLOOKUP($F552,'POZ &amp; FİYAT'!$A$5:$C$44,3,FALSE),"")</f>
        <v/>
      </c>
      <c r="H552" s="15"/>
      <c r="I552" s="16"/>
      <c r="J552" s="16"/>
      <c r="K552" s="16"/>
      <c r="L552" s="16"/>
      <c r="M552" s="16"/>
      <c r="N552" s="20" t="str">
        <f>IF(COUNT(I552:M552)=0,"",PRODUCT(I552:M552))</f>
        <v/>
      </c>
    </row>
    <row r="553" spans="1:14" x14ac:dyDescent="0.25">
      <c r="A553" s="17"/>
      <c r="B553" s="17"/>
      <c r="C553" s="17"/>
      <c r="D553" s="17"/>
      <c r="E553" s="17"/>
      <c r="F553" s="17"/>
      <c r="G553" s="19" t="str">
        <f>IFERROR(VLOOKUP($F553,'POZ &amp; FİYAT'!$A$5:$C$44,3,FALSE),"")</f>
        <v/>
      </c>
      <c r="H553" s="17"/>
      <c r="I553" s="18"/>
      <c r="J553" s="18"/>
      <c r="K553" s="18"/>
      <c r="L553" s="18"/>
      <c r="M553" s="18"/>
      <c r="N553" s="20" t="str">
        <f>IF(COUNT(I553:M553)=0,"",PRODUCT(I553:M553))</f>
        <v/>
      </c>
    </row>
    <row r="554" spans="1:14" x14ac:dyDescent="0.25">
      <c r="A554" s="15"/>
      <c r="B554" s="15"/>
      <c r="C554" s="15"/>
      <c r="D554" s="15"/>
      <c r="E554" s="15"/>
      <c r="F554" s="15"/>
      <c r="G554" s="19" t="str">
        <f>IFERROR(VLOOKUP($F554,'POZ &amp; FİYAT'!$A$5:$C$44,3,FALSE),"")</f>
        <v/>
      </c>
      <c r="H554" s="15"/>
      <c r="I554" s="16"/>
      <c r="J554" s="16"/>
      <c r="K554" s="16"/>
      <c r="L554" s="16"/>
      <c r="M554" s="16"/>
      <c r="N554" s="20" t="str">
        <f>IF(COUNT(I554:M554)=0,"",PRODUCT(I554:M554))</f>
        <v/>
      </c>
    </row>
    <row r="555" spans="1:14" x14ac:dyDescent="0.25">
      <c r="A555" s="17"/>
      <c r="B555" s="17"/>
      <c r="C555" s="17"/>
      <c r="D555" s="17"/>
      <c r="E555" s="17"/>
      <c r="F555" s="17"/>
      <c r="G555" s="19" t="str">
        <f>IFERROR(VLOOKUP($F555,'POZ &amp; FİYAT'!$A$5:$C$44,3,FALSE),"")</f>
        <v/>
      </c>
      <c r="H555" s="17"/>
      <c r="I555" s="18"/>
      <c r="J555" s="18"/>
      <c r="K555" s="18"/>
      <c r="L555" s="18"/>
      <c r="M555" s="18"/>
      <c r="N555" s="20" t="str">
        <f>IF(COUNT(I555:M555)=0,"",PRODUCT(I555:M555))</f>
        <v/>
      </c>
    </row>
    <row r="556" spans="1:14" x14ac:dyDescent="0.25">
      <c r="A556" s="15"/>
      <c r="B556" s="15"/>
      <c r="C556" s="15"/>
      <c r="D556" s="15"/>
      <c r="E556" s="15"/>
      <c r="F556" s="15"/>
      <c r="G556" s="19" t="str">
        <f>IFERROR(VLOOKUP($F556,'POZ &amp; FİYAT'!$A$5:$C$44,3,FALSE),"")</f>
        <v/>
      </c>
      <c r="H556" s="15"/>
      <c r="I556" s="16"/>
      <c r="J556" s="16"/>
      <c r="K556" s="16"/>
      <c r="L556" s="16"/>
      <c r="M556" s="16"/>
      <c r="N556" s="20" t="str">
        <f>IF(COUNT(I556:M556)=0,"",PRODUCT(I556:M556))</f>
        <v/>
      </c>
    </row>
    <row r="557" spans="1:14" x14ac:dyDescent="0.25">
      <c r="A557" s="17"/>
      <c r="B557" s="17"/>
      <c r="C557" s="17"/>
      <c r="D557" s="17"/>
      <c r="E557" s="17"/>
      <c r="F557" s="17"/>
      <c r="G557" s="19" t="str">
        <f>IFERROR(VLOOKUP($F557,'POZ &amp; FİYAT'!$A$5:$C$44,3,FALSE),"")</f>
        <v/>
      </c>
      <c r="H557" s="17"/>
      <c r="I557" s="18"/>
      <c r="J557" s="18"/>
      <c r="K557" s="18"/>
      <c r="L557" s="18"/>
      <c r="M557" s="18"/>
      <c r="N557" s="20" t="str">
        <f>IF(COUNT(I557:M557)=0,"",PRODUCT(I557:M557))</f>
        <v/>
      </c>
    </row>
    <row r="558" spans="1:14" x14ac:dyDescent="0.25">
      <c r="A558" s="15"/>
      <c r="B558" s="15"/>
      <c r="C558" s="15"/>
      <c r="D558" s="15"/>
      <c r="E558" s="15"/>
      <c r="F558" s="15"/>
      <c r="G558" s="19" t="str">
        <f>IFERROR(VLOOKUP($F558,'POZ &amp; FİYAT'!$A$5:$C$44,3,FALSE),"")</f>
        <v/>
      </c>
      <c r="H558" s="15"/>
      <c r="I558" s="16"/>
      <c r="J558" s="16"/>
      <c r="K558" s="16"/>
      <c r="L558" s="16"/>
      <c r="M558" s="16"/>
      <c r="N558" s="20" t="str">
        <f>IF(COUNT(I558:M558)=0,"",PRODUCT(I558:M558))</f>
        <v/>
      </c>
    </row>
    <row r="559" spans="1:14" x14ac:dyDescent="0.25">
      <c r="A559" s="17"/>
      <c r="B559" s="17"/>
      <c r="C559" s="17"/>
      <c r="D559" s="17"/>
      <c r="E559" s="17"/>
      <c r="F559" s="17"/>
      <c r="G559" s="19" t="str">
        <f>IFERROR(VLOOKUP($F559,'POZ &amp; FİYAT'!$A$5:$C$44,3,FALSE),"")</f>
        <v/>
      </c>
      <c r="H559" s="17"/>
      <c r="I559" s="18"/>
      <c r="J559" s="18"/>
      <c r="K559" s="18"/>
      <c r="L559" s="18"/>
      <c r="M559" s="18"/>
      <c r="N559" s="20" t="str">
        <f>IF(COUNT(I559:M559)=0,"",PRODUCT(I559:M559))</f>
        <v/>
      </c>
    </row>
    <row r="560" spans="1:14" x14ac:dyDescent="0.25">
      <c r="A560" s="15"/>
      <c r="B560" s="15"/>
      <c r="C560" s="15"/>
      <c r="D560" s="15"/>
      <c r="E560" s="15"/>
      <c r="F560" s="15"/>
      <c r="G560" s="19" t="str">
        <f>IFERROR(VLOOKUP($F560,'POZ &amp; FİYAT'!$A$5:$C$44,3,FALSE),"")</f>
        <v/>
      </c>
      <c r="H560" s="15"/>
      <c r="I560" s="16"/>
      <c r="J560" s="16"/>
      <c r="K560" s="16"/>
      <c r="L560" s="16"/>
      <c r="M560" s="16"/>
      <c r="N560" s="20" t="str">
        <f>IF(COUNT(I560:M560)=0,"",PRODUCT(I560:M560))</f>
        <v/>
      </c>
    </row>
    <row r="561" spans="1:14" x14ac:dyDescent="0.25">
      <c r="A561" s="17"/>
      <c r="B561" s="17"/>
      <c r="C561" s="17"/>
      <c r="D561" s="17"/>
      <c r="E561" s="17"/>
      <c r="F561" s="17"/>
      <c r="G561" s="19" t="str">
        <f>IFERROR(VLOOKUP($F561,'POZ &amp; FİYAT'!$A$5:$C$44,3,FALSE),"")</f>
        <v/>
      </c>
      <c r="H561" s="17"/>
      <c r="I561" s="18"/>
      <c r="J561" s="18"/>
      <c r="K561" s="18"/>
      <c r="L561" s="18"/>
      <c r="M561" s="18"/>
      <c r="N561" s="20" t="str">
        <f>IF(COUNT(I561:M561)=0,"",PRODUCT(I561:M561))</f>
        <v/>
      </c>
    </row>
    <row r="562" spans="1:14" x14ac:dyDescent="0.25">
      <c r="A562" s="15"/>
      <c r="B562" s="15"/>
      <c r="C562" s="15"/>
      <c r="D562" s="15"/>
      <c r="E562" s="15"/>
      <c r="F562" s="15"/>
      <c r="G562" s="19" t="str">
        <f>IFERROR(VLOOKUP($F562,'POZ &amp; FİYAT'!$A$5:$C$44,3,FALSE),"")</f>
        <v/>
      </c>
      <c r="H562" s="15"/>
      <c r="I562" s="16"/>
      <c r="J562" s="16"/>
      <c r="K562" s="16"/>
      <c r="L562" s="16"/>
      <c r="M562" s="16"/>
      <c r="N562" s="20" t="str">
        <f>IF(COUNT(I562:M562)=0,"",PRODUCT(I562:M562))</f>
        <v/>
      </c>
    </row>
    <row r="563" spans="1:14" x14ac:dyDescent="0.25">
      <c r="A563" s="17"/>
      <c r="B563" s="17"/>
      <c r="C563" s="17"/>
      <c r="D563" s="17"/>
      <c r="E563" s="17"/>
      <c r="F563" s="17"/>
      <c r="G563" s="19" t="str">
        <f>IFERROR(VLOOKUP($F563,'POZ &amp; FİYAT'!$A$5:$C$44,3,FALSE),"")</f>
        <v/>
      </c>
      <c r="H563" s="17"/>
      <c r="I563" s="18"/>
      <c r="J563" s="18"/>
      <c r="K563" s="18"/>
      <c r="L563" s="18"/>
      <c r="M563" s="18"/>
      <c r="N563" s="20" t="str">
        <f>IF(COUNT(I563:M563)=0,"",PRODUCT(I563:M563))</f>
        <v/>
      </c>
    </row>
    <row r="564" spans="1:14" x14ac:dyDescent="0.25">
      <c r="A564" s="15"/>
      <c r="B564" s="15"/>
      <c r="C564" s="15"/>
      <c r="D564" s="15"/>
      <c r="E564" s="15"/>
      <c r="F564" s="15"/>
      <c r="G564" s="19" t="str">
        <f>IFERROR(VLOOKUP($F564,'POZ &amp; FİYAT'!$A$5:$C$44,3,FALSE),"")</f>
        <v/>
      </c>
      <c r="H564" s="15"/>
      <c r="I564" s="16"/>
      <c r="J564" s="16"/>
      <c r="K564" s="16"/>
      <c r="L564" s="16"/>
      <c r="M564" s="16"/>
      <c r="N564" s="20" t="str">
        <f>IF(COUNT(I564:M564)=0,"",PRODUCT(I564:M564))</f>
        <v/>
      </c>
    </row>
    <row r="565" spans="1:14" x14ac:dyDescent="0.25">
      <c r="A565" s="17"/>
      <c r="B565" s="17"/>
      <c r="C565" s="17"/>
      <c r="D565" s="17"/>
      <c r="E565" s="17"/>
      <c r="F565" s="17"/>
      <c r="G565" s="19" t="str">
        <f>IFERROR(VLOOKUP($F565,'POZ &amp; FİYAT'!$A$5:$C$44,3,FALSE),"")</f>
        <v/>
      </c>
      <c r="H565" s="17"/>
      <c r="I565" s="18"/>
      <c r="J565" s="18"/>
      <c r="K565" s="18"/>
      <c r="L565" s="18"/>
      <c r="M565" s="18"/>
      <c r="N565" s="20" t="str">
        <f>IF(COUNT(I565:M565)=0,"",PRODUCT(I565:M565))</f>
        <v/>
      </c>
    </row>
    <row r="566" spans="1:14" x14ac:dyDescent="0.25">
      <c r="A566" s="15"/>
      <c r="B566" s="15"/>
      <c r="C566" s="15"/>
      <c r="D566" s="15"/>
      <c r="E566" s="15"/>
      <c r="F566" s="15"/>
      <c r="G566" s="19" t="str">
        <f>IFERROR(VLOOKUP($F566,'POZ &amp; FİYAT'!$A$5:$C$44,3,FALSE),"")</f>
        <v/>
      </c>
      <c r="H566" s="15"/>
      <c r="I566" s="16"/>
      <c r="J566" s="16"/>
      <c r="K566" s="16"/>
      <c r="L566" s="16"/>
      <c r="M566" s="16"/>
      <c r="N566" s="20" t="str">
        <f>IF(COUNT(I566:M566)=0,"",PRODUCT(I566:M566))</f>
        <v/>
      </c>
    </row>
    <row r="567" spans="1:14" x14ac:dyDescent="0.25">
      <c r="A567" s="17"/>
      <c r="B567" s="17"/>
      <c r="C567" s="17"/>
      <c r="D567" s="17"/>
      <c r="E567" s="17"/>
      <c r="F567" s="17"/>
      <c r="G567" s="19" t="str">
        <f>IFERROR(VLOOKUP($F567,'POZ &amp; FİYAT'!$A$5:$C$44,3,FALSE),"")</f>
        <v/>
      </c>
      <c r="H567" s="17"/>
      <c r="I567" s="18"/>
      <c r="J567" s="18"/>
      <c r="K567" s="18"/>
      <c r="L567" s="18"/>
      <c r="M567" s="18"/>
      <c r="N567" s="20" t="str">
        <f>IF(COUNT(I567:M567)=0,"",PRODUCT(I567:M567))</f>
        <v/>
      </c>
    </row>
    <row r="568" spans="1:14" x14ac:dyDescent="0.25">
      <c r="A568" s="15"/>
      <c r="B568" s="15"/>
      <c r="C568" s="15"/>
      <c r="D568" s="15"/>
      <c r="E568" s="15"/>
      <c r="F568" s="15"/>
      <c r="G568" s="19" t="str">
        <f>IFERROR(VLOOKUP($F568,'POZ &amp; FİYAT'!$A$5:$C$44,3,FALSE),"")</f>
        <v/>
      </c>
      <c r="H568" s="15"/>
      <c r="I568" s="16"/>
      <c r="J568" s="16"/>
      <c r="K568" s="16"/>
      <c r="L568" s="16"/>
      <c r="M568" s="16"/>
      <c r="N568" s="20" t="str">
        <f>IF(COUNT(I568:M568)=0,"",PRODUCT(I568:M568))</f>
        <v/>
      </c>
    </row>
    <row r="569" spans="1:14" x14ac:dyDescent="0.25">
      <c r="A569" s="17"/>
      <c r="B569" s="17"/>
      <c r="C569" s="17"/>
      <c r="D569" s="17"/>
      <c r="E569" s="17"/>
      <c r="F569" s="17"/>
      <c r="G569" s="19" t="str">
        <f>IFERROR(VLOOKUP($F569,'POZ &amp; FİYAT'!$A$5:$C$44,3,FALSE),"")</f>
        <v/>
      </c>
      <c r="H569" s="17"/>
      <c r="I569" s="18"/>
      <c r="J569" s="18"/>
      <c r="K569" s="18"/>
      <c r="L569" s="18"/>
      <c r="M569" s="18"/>
      <c r="N569" s="20" t="str">
        <f>IF(COUNT(I569:M569)=0,"",PRODUCT(I569:M569))</f>
        <v/>
      </c>
    </row>
    <row r="570" spans="1:14" x14ac:dyDescent="0.25">
      <c r="A570" s="15"/>
      <c r="B570" s="15"/>
      <c r="C570" s="15"/>
      <c r="D570" s="15"/>
      <c r="E570" s="15"/>
      <c r="F570" s="15"/>
      <c r="G570" s="19" t="str">
        <f>IFERROR(VLOOKUP($F570,'POZ &amp; FİYAT'!$A$5:$C$44,3,FALSE),"")</f>
        <v/>
      </c>
      <c r="H570" s="15"/>
      <c r="I570" s="16"/>
      <c r="J570" s="16"/>
      <c r="K570" s="16"/>
      <c r="L570" s="16"/>
      <c r="M570" s="16"/>
      <c r="N570" s="20" t="str">
        <f>IF(COUNT(I570:M570)=0,"",PRODUCT(I570:M570))</f>
        <v/>
      </c>
    </row>
    <row r="571" spans="1:14" x14ac:dyDescent="0.25">
      <c r="A571" s="17"/>
      <c r="B571" s="17"/>
      <c r="C571" s="17"/>
      <c r="D571" s="17"/>
      <c r="E571" s="17"/>
      <c r="F571" s="17"/>
      <c r="G571" s="19" t="str">
        <f>IFERROR(VLOOKUP($F571,'POZ &amp; FİYAT'!$A$5:$C$44,3,FALSE),"")</f>
        <v/>
      </c>
      <c r="H571" s="17"/>
      <c r="I571" s="18"/>
      <c r="J571" s="18"/>
      <c r="K571" s="18"/>
      <c r="L571" s="18"/>
      <c r="M571" s="18"/>
      <c r="N571" s="20" t="str">
        <f>IF(COUNT(I571:M571)=0,"",PRODUCT(I571:M571))</f>
        <v/>
      </c>
    </row>
    <row r="572" spans="1:14" x14ac:dyDescent="0.25">
      <c r="A572" s="15"/>
      <c r="B572" s="15"/>
      <c r="C572" s="15"/>
      <c r="D572" s="15"/>
      <c r="E572" s="15"/>
      <c r="F572" s="15"/>
      <c r="G572" s="19" t="str">
        <f>IFERROR(VLOOKUP($F572,'POZ &amp; FİYAT'!$A$5:$C$44,3,FALSE),"")</f>
        <v/>
      </c>
      <c r="H572" s="15"/>
      <c r="I572" s="16"/>
      <c r="J572" s="16"/>
      <c r="K572" s="16"/>
      <c r="L572" s="16"/>
      <c r="M572" s="16"/>
      <c r="N572" s="20" t="str">
        <f>IF(COUNT(I572:M572)=0,"",PRODUCT(I572:M572))</f>
        <v/>
      </c>
    </row>
    <row r="573" spans="1:14" x14ac:dyDescent="0.25">
      <c r="A573" s="17"/>
      <c r="B573" s="17"/>
      <c r="C573" s="17"/>
      <c r="D573" s="17"/>
      <c r="E573" s="17"/>
      <c r="F573" s="17"/>
      <c r="G573" s="19" t="str">
        <f>IFERROR(VLOOKUP($F573,'POZ &amp; FİYAT'!$A$5:$C$44,3,FALSE),"")</f>
        <v/>
      </c>
      <c r="H573" s="17"/>
      <c r="I573" s="18"/>
      <c r="J573" s="18"/>
      <c r="K573" s="18"/>
      <c r="L573" s="18"/>
      <c r="M573" s="18"/>
      <c r="N573" s="20" t="str">
        <f>IF(COUNT(I573:M573)=0,"",PRODUCT(I573:M573))</f>
        <v/>
      </c>
    </row>
    <row r="574" spans="1:14" x14ac:dyDescent="0.25">
      <c r="A574" s="15"/>
      <c r="B574" s="15"/>
      <c r="C574" s="15"/>
      <c r="D574" s="15"/>
      <c r="E574" s="15"/>
      <c r="F574" s="15"/>
      <c r="G574" s="19" t="str">
        <f>IFERROR(VLOOKUP($F574,'POZ &amp; FİYAT'!$A$5:$C$44,3,FALSE),"")</f>
        <v/>
      </c>
      <c r="H574" s="15"/>
      <c r="I574" s="16"/>
      <c r="J574" s="16"/>
      <c r="K574" s="16"/>
      <c r="L574" s="16"/>
      <c r="M574" s="16"/>
      <c r="N574" s="20" t="str">
        <f>IF(COUNT(I574:M574)=0,"",PRODUCT(I574:M574))</f>
        <v/>
      </c>
    </row>
    <row r="575" spans="1:14" x14ac:dyDescent="0.25">
      <c r="A575" s="17"/>
      <c r="B575" s="17"/>
      <c r="C575" s="17"/>
      <c r="D575" s="17"/>
      <c r="E575" s="17"/>
      <c r="F575" s="17"/>
      <c r="G575" s="19" t="str">
        <f>IFERROR(VLOOKUP($F575,'POZ &amp; FİYAT'!$A$5:$C$44,3,FALSE),"")</f>
        <v/>
      </c>
      <c r="H575" s="17"/>
      <c r="I575" s="18"/>
      <c r="J575" s="18"/>
      <c r="K575" s="18"/>
      <c r="L575" s="18"/>
      <c r="M575" s="18"/>
      <c r="N575" s="20" t="str">
        <f>IF(COUNT(I575:M575)=0,"",PRODUCT(I575:M575))</f>
        <v/>
      </c>
    </row>
    <row r="576" spans="1:14" x14ac:dyDescent="0.25">
      <c r="A576" s="15"/>
      <c r="B576" s="15"/>
      <c r="C576" s="15"/>
      <c r="D576" s="15"/>
      <c r="E576" s="15"/>
      <c r="F576" s="15"/>
      <c r="G576" s="19" t="str">
        <f>IFERROR(VLOOKUP($F576,'POZ &amp; FİYAT'!$A$5:$C$44,3,FALSE),"")</f>
        <v/>
      </c>
      <c r="H576" s="15"/>
      <c r="I576" s="16"/>
      <c r="J576" s="16"/>
      <c r="K576" s="16"/>
      <c r="L576" s="16"/>
      <c r="M576" s="16"/>
      <c r="N576" s="20" t="str">
        <f>IF(COUNT(I576:M576)=0,"",PRODUCT(I576:M576))</f>
        <v/>
      </c>
    </row>
    <row r="577" spans="1:14" x14ac:dyDescent="0.25">
      <c r="A577" s="17"/>
      <c r="B577" s="17"/>
      <c r="C577" s="17"/>
      <c r="D577" s="17"/>
      <c r="E577" s="17"/>
      <c r="F577" s="17"/>
      <c r="G577" s="19" t="str">
        <f>IFERROR(VLOOKUP($F577,'POZ &amp; FİYAT'!$A$5:$C$44,3,FALSE),"")</f>
        <v/>
      </c>
      <c r="H577" s="17"/>
      <c r="I577" s="18"/>
      <c r="J577" s="18"/>
      <c r="K577" s="18"/>
      <c r="L577" s="18"/>
      <c r="M577" s="18"/>
      <c r="N577" s="20" t="str">
        <f>IF(COUNT(I577:M577)=0,"",PRODUCT(I577:M577))</f>
        <v/>
      </c>
    </row>
    <row r="578" spans="1:14" x14ac:dyDescent="0.25">
      <c r="A578" s="15"/>
      <c r="B578" s="15"/>
      <c r="C578" s="15"/>
      <c r="D578" s="15"/>
      <c r="E578" s="15"/>
      <c r="F578" s="15"/>
      <c r="G578" s="19" t="str">
        <f>IFERROR(VLOOKUP($F578,'POZ &amp; FİYAT'!$A$5:$C$44,3,FALSE),"")</f>
        <v/>
      </c>
      <c r="H578" s="15"/>
      <c r="I578" s="16"/>
      <c r="J578" s="16"/>
      <c r="K578" s="16"/>
      <c r="L578" s="16"/>
      <c r="M578" s="16"/>
      <c r="N578" s="20" t="str">
        <f>IF(COUNT(I578:M578)=0,"",PRODUCT(I578:M578))</f>
        <v/>
      </c>
    </row>
    <row r="579" spans="1:14" x14ac:dyDescent="0.25">
      <c r="A579" s="17"/>
      <c r="B579" s="17"/>
      <c r="C579" s="17"/>
      <c r="D579" s="17"/>
      <c r="E579" s="17"/>
      <c r="F579" s="17"/>
      <c r="G579" s="19" t="str">
        <f>IFERROR(VLOOKUP($F579,'POZ &amp; FİYAT'!$A$5:$C$44,3,FALSE),"")</f>
        <v/>
      </c>
      <c r="H579" s="17"/>
      <c r="I579" s="18"/>
      <c r="J579" s="18"/>
      <c r="K579" s="18"/>
      <c r="L579" s="18"/>
      <c r="M579" s="18"/>
      <c r="N579" s="20" t="str">
        <f>IF(COUNT(I579:M579)=0,"",PRODUCT(I579:M579))</f>
        <v/>
      </c>
    </row>
    <row r="580" spans="1:14" x14ac:dyDescent="0.25">
      <c r="A580" s="15"/>
      <c r="B580" s="15"/>
      <c r="C580" s="15"/>
      <c r="D580" s="15"/>
      <c r="E580" s="15"/>
      <c r="F580" s="15"/>
      <c r="G580" s="19" t="str">
        <f>IFERROR(VLOOKUP($F580,'POZ &amp; FİYAT'!$A$5:$C$44,3,FALSE),"")</f>
        <v/>
      </c>
      <c r="H580" s="15"/>
      <c r="I580" s="16"/>
      <c r="J580" s="16"/>
      <c r="K580" s="16"/>
      <c r="L580" s="16"/>
      <c r="M580" s="16"/>
      <c r="N580" s="20" t="str">
        <f>IF(COUNT(I580:M580)=0,"",PRODUCT(I580:M580))</f>
        <v/>
      </c>
    </row>
    <row r="581" spans="1:14" x14ac:dyDescent="0.25">
      <c r="A581" s="17"/>
      <c r="B581" s="17"/>
      <c r="C581" s="17"/>
      <c r="D581" s="17"/>
      <c r="E581" s="17"/>
      <c r="F581" s="17"/>
      <c r="G581" s="19" t="str">
        <f>IFERROR(VLOOKUP($F581,'POZ &amp; FİYAT'!$A$5:$C$44,3,FALSE),"")</f>
        <v/>
      </c>
      <c r="H581" s="17"/>
      <c r="I581" s="18"/>
      <c r="J581" s="18"/>
      <c r="K581" s="18"/>
      <c r="L581" s="18"/>
      <c r="M581" s="18"/>
      <c r="N581" s="20" t="str">
        <f>IF(COUNT(I581:M581)=0,"",PRODUCT(I581:M581))</f>
        <v/>
      </c>
    </row>
    <row r="582" spans="1:14" x14ac:dyDescent="0.25">
      <c r="A582" s="15"/>
      <c r="B582" s="15"/>
      <c r="C582" s="15"/>
      <c r="D582" s="15"/>
      <c r="E582" s="15"/>
      <c r="F582" s="15"/>
      <c r="G582" s="19" t="str">
        <f>IFERROR(VLOOKUP($F582,'POZ &amp; FİYAT'!$A$5:$C$44,3,FALSE),"")</f>
        <v/>
      </c>
      <c r="H582" s="15"/>
      <c r="I582" s="16"/>
      <c r="J582" s="16"/>
      <c r="K582" s="16"/>
      <c r="L582" s="16"/>
      <c r="M582" s="16"/>
      <c r="N582" s="20" t="str">
        <f>IF(COUNT(I582:M582)=0,"",PRODUCT(I582:M582))</f>
        <v/>
      </c>
    </row>
    <row r="583" spans="1:14" x14ac:dyDescent="0.25">
      <c r="A583" s="17"/>
      <c r="B583" s="17"/>
      <c r="C583" s="17"/>
      <c r="D583" s="17"/>
      <c r="E583" s="17"/>
      <c r="F583" s="17"/>
      <c r="G583" s="19" t="str">
        <f>IFERROR(VLOOKUP($F583,'POZ &amp; FİYAT'!$A$5:$C$44,3,FALSE),"")</f>
        <v/>
      </c>
      <c r="H583" s="17"/>
      <c r="I583" s="18"/>
      <c r="J583" s="18"/>
      <c r="K583" s="18"/>
      <c r="L583" s="18"/>
      <c r="M583" s="18"/>
      <c r="N583" s="20" t="str">
        <f>IF(COUNT(I583:M583)=0,"",PRODUCT(I583:M583))</f>
        <v/>
      </c>
    </row>
    <row r="584" spans="1:14" x14ac:dyDescent="0.25">
      <c r="A584" s="15"/>
      <c r="B584" s="15"/>
      <c r="C584" s="15"/>
      <c r="D584" s="15"/>
      <c r="E584" s="15"/>
      <c r="F584" s="15"/>
      <c r="G584" s="19" t="str">
        <f>IFERROR(VLOOKUP($F584,'POZ &amp; FİYAT'!$A$5:$C$44,3,FALSE),"")</f>
        <v/>
      </c>
      <c r="H584" s="15"/>
      <c r="I584" s="16"/>
      <c r="J584" s="16"/>
      <c r="K584" s="16"/>
      <c r="L584" s="16"/>
      <c r="M584" s="16"/>
      <c r="N584" s="20" t="str">
        <f>IF(COUNT(I584:M584)=0,"",PRODUCT(I584:M584))</f>
        <v/>
      </c>
    </row>
    <row r="585" spans="1:14" x14ac:dyDescent="0.25">
      <c r="A585" s="17"/>
      <c r="B585" s="17"/>
      <c r="C585" s="17"/>
      <c r="D585" s="17"/>
      <c r="E585" s="17"/>
      <c r="F585" s="17"/>
      <c r="G585" s="19" t="str">
        <f>IFERROR(VLOOKUP($F585,'POZ &amp; FİYAT'!$A$5:$C$44,3,FALSE),"")</f>
        <v/>
      </c>
      <c r="H585" s="17"/>
      <c r="I585" s="18"/>
      <c r="J585" s="18"/>
      <c r="K585" s="18"/>
      <c r="L585" s="18"/>
      <c r="M585" s="18"/>
      <c r="N585" s="20" t="str">
        <f>IF(COUNT(I585:M585)=0,"",PRODUCT(I585:M585))</f>
        <v/>
      </c>
    </row>
    <row r="586" spans="1:14" x14ac:dyDescent="0.25">
      <c r="A586" s="15"/>
      <c r="B586" s="15"/>
      <c r="C586" s="15"/>
      <c r="D586" s="15"/>
      <c r="E586" s="15"/>
      <c r="F586" s="15"/>
      <c r="G586" s="19" t="str">
        <f>IFERROR(VLOOKUP($F586,'POZ &amp; FİYAT'!$A$5:$C$44,3,FALSE),"")</f>
        <v/>
      </c>
      <c r="H586" s="15"/>
      <c r="I586" s="16"/>
      <c r="J586" s="16"/>
      <c r="K586" s="16"/>
      <c r="L586" s="16"/>
      <c r="M586" s="16"/>
      <c r="N586" s="20" t="str">
        <f>IF(COUNT(I586:M586)=0,"",PRODUCT(I586:M586))</f>
        <v/>
      </c>
    </row>
    <row r="587" spans="1:14" x14ac:dyDescent="0.25">
      <c r="A587" s="17"/>
      <c r="B587" s="17"/>
      <c r="C587" s="17"/>
      <c r="D587" s="17"/>
      <c r="E587" s="17"/>
      <c r="F587" s="17"/>
      <c r="G587" s="19" t="str">
        <f>IFERROR(VLOOKUP($F587,'POZ &amp; FİYAT'!$A$5:$C$44,3,FALSE),"")</f>
        <v/>
      </c>
      <c r="H587" s="17"/>
      <c r="I587" s="18"/>
      <c r="J587" s="18"/>
      <c r="K587" s="18"/>
      <c r="L587" s="18"/>
      <c r="M587" s="18"/>
      <c r="N587" s="20" t="str">
        <f>IF(COUNT(I587:M587)=0,"",PRODUCT(I587:M587))</f>
        <v/>
      </c>
    </row>
    <row r="588" spans="1:14" x14ac:dyDescent="0.25">
      <c r="A588" s="15"/>
      <c r="B588" s="15"/>
      <c r="C588" s="15"/>
      <c r="D588" s="15"/>
      <c r="E588" s="15"/>
      <c r="F588" s="15"/>
      <c r="G588" s="19" t="str">
        <f>IFERROR(VLOOKUP($F588,'POZ &amp; FİYAT'!$A$5:$C$44,3,FALSE),"")</f>
        <v/>
      </c>
      <c r="H588" s="15"/>
      <c r="I588" s="16"/>
      <c r="J588" s="16"/>
      <c r="K588" s="16"/>
      <c r="L588" s="16"/>
      <c r="M588" s="16"/>
      <c r="N588" s="20" t="str">
        <f>IF(COUNT(I588:M588)=0,"",PRODUCT(I588:M588))</f>
        <v/>
      </c>
    </row>
    <row r="589" spans="1:14" x14ac:dyDescent="0.25">
      <c r="A589" s="17"/>
      <c r="B589" s="17"/>
      <c r="C589" s="17"/>
      <c r="D589" s="17"/>
      <c r="E589" s="17"/>
      <c r="F589" s="17"/>
      <c r="G589" s="19" t="str">
        <f>IFERROR(VLOOKUP($F589,'POZ &amp; FİYAT'!$A$5:$C$44,3,FALSE),"")</f>
        <v/>
      </c>
      <c r="H589" s="17"/>
      <c r="I589" s="18"/>
      <c r="J589" s="18"/>
      <c r="K589" s="18"/>
      <c r="L589" s="18"/>
      <c r="M589" s="18"/>
      <c r="N589" s="20" t="str">
        <f>IF(COUNT(I589:M589)=0,"",PRODUCT(I589:M589))</f>
        <v/>
      </c>
    </row>
    <row r="590" spans="1:14" x14ac:dyDescent="0.25">
      <c r="A590" s="15"/>
      <c r="B590" s="15"/>
      <c r="C590" s="15"/>
      <c r="D590" s="15"/>
      <c r="E590" s="15"/>
      <c r="F590" s="15"/>
      <c r="G590" s="19" t="str">
        <f>IFERROR(VLOOKUP($F590,'POZ &amp; FİYAT'!$A$5:$C$44,3,FALSE),"")</f>
        <v/>
      </c>
      <c r="H590" s="15"/>
      <c r="I590" s="16"/>
      <c r="J590" s="16"/>
      <c r="K590" s="16"/>
      <c r="L590" s="16"/>
      <c r="M590" s="16"/>
      <c r="N590" s="20" t="str">
        <f>IF(COUNT(I590:M590)=0,"",PRODUCT(I590:M590))</f>
        <v/>
      </c>
    </row>
    <row r="591" spans="1:14" x14ac:dyDescent="0.25">
      <c r="A591" s="17"/>
      <c r="B591" s="17"/>
      <c r="C591" s="17"/>
      <c r="D591" s="17"/>
      <c r="E591" s="17"/>
      <c r="F591" s="17"/>
      <c r="G591" s="19" t="str">
        <f>IFERROR(VLOOKUP($F591,'POZ &amp; FİYAT'!$A$5:$C$44,3,FALSE),"")</f>
        <v/>
      </c>
      <c r="H591" s="17"/>
      <c r="I591" s="18"/>
      <c r="J591" s="18"/>
      <c r="K591" s="18"/>
      <c r="L591" s="18"/>
      <c r="M591" s="18"/>
      <c r="N591" s="20" t="str">
        <f>IF(COUNT(I591:M591)=0,"",PRODUCT(I591:M591))</f>
        <v/>
      </c>
    </row>
    <row r="592" spans="1:14" x14ac:dyDescent="0.25">
      <c r="A592" s="15"/>
      <c r="B592" s="15"/>
      <c r="C592" s="15"/>
      <c r="D592" s="15"/>
      <c r="E592" s="15"/>
      <c r="F592" s="15"/>
      <c r="G592" s="19" t="str">
        <f>IFERROR(VLOOKUP($F592,'POZ &amp; FİYAT'!$A$5:$C$44,3,FALSE),"")</f>
        <v/>
      </c>
      <c r="H592" s="15"/>
      <c r="I592" s="16"/>
      <c r="J592" s="16"/>
      <c r="K592" s="16"/>
      <c r="L592" s="16"/>
      <c r="M592" s="16"/>
      <c r="N592" s="20" t="str">
        <f>IF(COUNT(I592:M592)=0,"",PRODUCT(I592:M592))</f>
        <v/>
      </c>
    </row>
    <row r="593" spans="1:14" x14ac:dyDescent="0.25">
      <c r="A593" s="17"/>
      <c r="B593" s="17"/>
      <c r="C593" s="17"/>
      <c r="D593" s="17"/>
      <c r="E593" s="17"/>
      <c r="F593" s="17"/>
      <c r="G593" s="19" t="str">
        <f>IFERROR(VLOOKUP($F593,'POZ &amp; FİYAT'!$A$5:$C$44,3,FALSE),"")</f>
        <v/>
      </c>
      <c r="H593" s="17"/>
      <c r="I593" s="18"/>
      <c r="J593" s="18"/>
      <c r="K593" s="18"/>
      <c r="L593" s="18"/>
      <c r="M593" s="18"/>
      <c r="N593" s="20" t="str">
        <f>IF(COUNT(I593:M593)=0,"",PRODUCT(I593:M593))</f>
        <v/>
      </c>
    </row>
    <row r="594" spans="1:14" x14ac:dyDescent="0.25">
      <c r="A594" s="15"/>
      <c r="B594" s="15"/>
      <c r="C594" s="15"/>
      <c r="D594" s="15"/>
      <c r="E594" s="15"/>
      <c r="F594" s="15"/>
      <c r="G594" s="19" t="str">
        <f>IFERROR(VLOOKUP($F594,'POZ &amp; FİYAT'!$A$5:$C$44,3,FALSE),"")</f>
        <v/>
      </c>
      <c r="H594" s="15"/>
      <c r="I594" s="16"/>
      <c r="J594" s="16"/>
      <c r="K594" s="16"/>
      <c r="L594" s="16"/>
      <c r="M594" s="16"/>
      <c r="N594" s="20" t="str">
        <f>IF(COUNT(I594:M594)=0,"",PRODUCT(I594:M594))</f>
        <v/>
      </c>
    </row>
    <row r="595" spans="1:14" x14ac:dyDescent="0.25">
      <c r="A595" s="17"/>
      <c r="B595" s="17"/>
      <c r="C595" s="17"/>
      <c r="D595" s="17"/>
      <c r="E595" s="17"/>
      <c r="F595" s="17"/>
      <c r="G595" s="19" t="str">
        <f>IFERROR(VLOOKUP($F595,'POZ &amp; FİYAT'!$A$5:$C$44,3,FALSE),"")</f>
        <v/>
      </c>
      <c r="H595" s="17"/>
      <c r="I595" s="18"/>
      <c r="J595" s="18"/>
      <c r="K595" s="18"/>
      <c r="L595" s="18"/>
      <c r="M595" s="18"/>
      <c r="N595" s="20" t="str">
        <f>IF(COUNT(I595:M595)=0,"",PRODUCT(I595:M595))</f>
        <v/>
      </c>
    </row>
    <row r="596" spans="1:14" x14ac:dyDescent="0.25">
      <c r="A596" s="15"/>
      <c r="B596" s="15"/>
      <c r="C596" s="15"/>
      <c r="D596" s="15"/>
      <c r="E596" s="15"/>
      <c r="F596" s="15"/>
      <c r="G596" s="19" t="str">
        <f>IFERROR(VLOOKUP($F596,'POZ &amp; FİYAT'!$A$5:$C$44,3,FALSE),"")</f>
        <v/>
      </c>
      <c r="H596" s="15"/>
      <c r="I596" s="16"/>
      <c r="J596" s="16"/>
      <c r="K596" s="16"/>
      <c r="L596" s="16"/>
      <c r="M596" s="16"/>
      <c r="N596" s="20" t="str">
        <f>IF(COUNT(I596:M596)=0,"",PRODUCT(I596:M596))</f>
        <v/>
      </c>
    </row>
    <row r="597" spans="1:14" x14ac:dyDescent="0.25">
      <c r="A597" s="17"/>
      <c r="B597" s="17"/>
      <c r="C597" s="17"/>
      <c r="D597" s="17"/>
      <c r="E597" s="17"/>
      <c r="F597" s="17"/>
      <c r="G597" s="19" t="str">
        <f>IFERROR(VLOOKUP($F597,'POZ &amp; FİYAT'!$A$5:$C$44,3,FALSE),"")</f>
        <v/>
      </c>
      <c r="H597" s="17"/>
      <c r="I597" s="18"/>
      <c r="J597" s="18"/>
      <c r="K597" s="18"/>
      <c r="L597" s="18"/>
      <c r="M597" s="18"/>
      <c r="N597" s="20" t="str">
        <f>IF(COUNT(I597:M597)=0,"",PRODUCT(I597:M597))</f>
        <v/>
      </c>
    </row>
    <row r="598" spans="1:14" x14ac:dyDescent="0.25">
      <c r="A598" s="15"/>
      <c r="B598" s="15"/>
      <c r="C598" s="15"/>
      <c r="D598" s="15"/>
      <c r="E598" s="15"/>
      <c r="F598" s="15"/>
      <c r="G598" s="19" t="str">
        <f>IFERROR(VLOOKUP($F598,'POZ &amp; FİYAT'!$A$5:$C$44,3,FALSE),"")</f>
        <v/>
      </c>
      <c r="H598" s="15"/>
      <c r="I598" s="16"/>
      <c r="J598" s="16"/>
      <c r="K598" s="16"/>
      <c r="L598" s="16"/>
      <c r="M598" s="16"/>
      <c r="N598" s="20" t="str">
        <f>IF(COUNT(I598:M598)=0,"",PRODUCT(I598:M598))</f>
        <v/>
      </c>
    </row>
    <row r="599" spans="1:14" x14ac:dyDescent="0.25">
      <c r="A599" s="17"/>
      <c r="B599" s="17"/>
      <c r="C599" s="17"/>
      <c r="D599" s="17"/>
      <c r="E599" s="17"/>
      <c r="F599" s="17"/>
      <c r="G599" s="19" t="str">
        <f>IFERROR(VLOOKUP($F599,'POZ &amp; FİYAT'!$A$5:$C$44,3,FALSE),"")</f>
        <v/>
      </c>
      <c r="H599" s="17"/>
      <c r="I599" s="18"/>
      <c r="J599" s="18"/>
      <c r="K599" s="18"/>
      <c r="L599" s="18"/>
      <c r="M599" s="18"/>
      <c r="N599" s="20" t="str">
        <f>IF(COUNT(I599:M599)=0,"",PRODUCT(I599:M599))</f>
        <v/>
      </c>
    </row>
    <row r="600" spans="1:14" x14ac:dyDescent="0.25">
      <c r="A600" s="15"/>
      <c r="B600" s="15"/>
      <c r="C600" s="15"/>
      <c r="D600" s="15"/>
      <c r="E600" s="15"/>
      <c r="F600" s="15"/>
      <c r="G600" s="19" t="str">
        <f>IFERROR(VLOOKUP($F600,'POZ &amp; FİYAT'!$A$5:$C$44,3,FALSE),"")</f>
        <v/>
      </c>
      <c r="H600" s="15"/>
      <c r="I600" s="16"/>
      <c r="J600" s="16"/>
      <c r="K600" s="16"/>
      <c r="L600" s="16"/>
      <c r="M600" s="16"/>
      <c r="N600" s="20" t="str">
        <f>IF(COUNT(I600:M600)=0,"",PRODUCT(I600:M600))</f>
        <v/>
      </c>
    </row>
    <row r="601" spans="1:14" x14ac:dyDescent="0.25">
      <c r="A601" s="17"/>
      <c r="B601" s="17"/>
      <c r="C601" s="17"/>
      <c r="D601" s="17"/>
      <c r="E601" s="17"/>
      <c r="F601" s="17"/>
      <c r="G601" s="19" t="str">
        <f>IFERROR(VLOOKUP($F601,'POZ &amp; FİYAT'!$A$5:$C$44,3,FALSE),"")</f>
        <v/>
      </c>
      <c r="H601" s="17"/>
      <c r="I601" s="18"/>
      <c r="J601" s="18"/>
      <c r="K601" s="18"/>
      <c r="L601" s="18"/>
      <c r="M601" s="18"/>
      <c r="N601" s="20" t="str">
        <f>IF(COUNT(I601:M601)=0,"",PRODUCT(I601:M601))</f>
        <v/>
      </c>
    </row>
    <row r="602" spans="1:14" x14ac:dyDescent="0.25">
      <c r="A602" s="15"/>
      <c r="B602" s="15"/>
      <c r="C602" s="15"/>
      <c r="D602" s="15"/>
      <c r="E602" s="15"/>
      <c r="F602" s="15"/>
      <c r="G602" s="19" t="str">
        <f>IFERROR(VLOOKUP($F602,'POZ &amp; FİYAT'!$A$5:$C$44,3,FALSE),"")</f>
        <v/>
      </c>
      <c r="H602" s="15"/>
      <c r="I602" s="16"/>
      <c r="J602" s="16"/>
      <c r="K602" s="16"/>
      <c r="L602" s="16"/>
      <c r="M602" s="16"/>
      <c r="N602" s="20" t="str">
        <f>IF(COUNT(I602:M602)=0,"",PRODUCT(I602:M602))</f>
        <v/>
      </c>
    </row>
    <row r="603" spans="1:14" x14ac:dyDescent="0.25">
      <c r="A603" s="17"/>
      <c r="B603" s="17"/>
      <c r="C603" s="17"/>
      <c r="D603" s="17"/>
      <c r="E603" s="17"/>
      <c r="F603" s="17"/>
      <c r="G603" s="19" t="str">
        <f>IFERROR(VLOOKUP($F603,'POZ &amp; FİYAT'!$A$5:$C$44,3,FALSE),"")</f>
        <v/>
      </c>
      <c r="H603" s="17"/>
      <c r="I603" s="18"/>
      <c r="J603" s="18"/>
      <c r="K603" s="18"/>
      <c r="L603" s="18"/>
      <c r="M603" s="18"/>
      <c r="N603" s="20" t="str">
        <f>IF(COUNT(I603:M603)=0,"",PRODUCT(I603:M603))</f>
        <v/>
      </c>
    </row>
    <row r="604" spans="1:14" x14ac:dyDescent="0.25">
      <c r="A604" s="15"/>
      <c r="B604" s="15"/>
      <c r="C604" s="15"/>
      <c r="D604" s="15"/>
      <c r="E604" s="15"/>
      <c r="F604" s="15"/>
      <c r="G604" s="19" t="str">
        <f>IFERROR(VLOOKUP($F604,'POZ &amp; FİYAT'!$A$5:$C$44,3,FALSE),"")</f>
        <v/>
      </c>
      <c r="H604" s="15"/>
      <c r="I604" s="16"/>
      <c r="J604" s="16"/>
      <c r="K604" s="16"/>
      <c r="L604" s="16"/>
      <c r="M604" s="16"/>
      <c r="N604" s="20" t="str">
        <f>IF(COUNT(I604:M604)=0,"",PRODUCT(I604:M604))</f>
        <v/>
      </c>
    </row>
    <row r="605" spans="1:14" x14ac:dyDescent="0.25">
      <c r="A605" s="17"/>
      <c r="B605" s="17"/>
      <c r="C605" s="17"/>
      <c r="D605" s="17"/>
      <c r="E605" s="17"/>
      <c r="F605" s="17"/>
      <c r="G605" s="19" t="str">
        <f>IFERROR(VLOOKUP($F605,'POZ &amp; FİYAT'!$A$5:$C$44,3,FALSE),"")</f>
        <v/>
      </c>
      <c r="H605" s="17"/>
      <c r="I605" s="18"/>
      <c r="J605" s="18"/>
      <c r="K605" s="18"/>
      <c r="L605" s="18"/>
      <c r="M605" s="18"/>
      <c r="N605" s="20" t="str">
        <f>IF(COUNT(I605:M605)=0,"",PRODUCT(I605:M605))</f>
        <v/>
      </c>
    </row>
    <row r="606" spans="1:14" x14ac:dyDescent="0.25">
      <c r="A606" s="15"/>
      <c r="B606" s="15"/>
      <c r="C606" s="15"/>
      <c r="D606" s="15"/>
      <c r="E606" s="15"/>
      <c r="F606" s="15"/>
      <c r="G606" s="19" t="str">
        <f>IFERROR(VLOOKUP($F606,'POZ &amp; FİYAT'!$A$5:$C$44,3,FALSE),"")</f>
        <v/>
      </c>
      <c r="H606" s="15"/>
      <c r="I606" s="16"/>
      <c r="J606" s="16"/>
      <c r="K606" s="16"/>
      <c r="L606" s="16"/>
      <c r="M606" s="16"/>
      <c r="N606" s="20" t="str">
        <f>IF(COUNT(I606:M606)=0,"",PRODUCT(I606:M606))</f>
        <v/>
      </c>
    </row>
    <row r="607" spans="1:14" x14ac:dyDescent="0.25">
      <c r="A607" s="17"/>
      <c r="B607" s="17"/>
      <c r="C607" s="17"/>
      <c r="D607" s="17"/>
      <c r="E607" s="17"/>
      <c r="F607" s="17"/>
      <c r="G607" s="19" t="str">
        <f>IFERROR(VLOOKUP($F607,'POZ &amp; FİYAT'!$A$5:$C$44,3,FALSE),"")</f>
        <v/>
      </c>
      <c r="H607" s="17"/>
      <c r="I607" s="18"/>
      <c r="J607" s="18"/>
      <c r="K607" s="18"/>
      <c r="L607" s="18"/>
      <c r="M607" s="18"/>
      <c r="N607" s="20" t="str">
        <f>IF(COUNT(I607:M607)=0,"",PRODUCT(I607:M607))</f>
        <v/>
      </c>
    </row>
    <row r="608" spans="1:14" x14ac:dyDescent="0.25">
      <c r="A608" s="15"/>
      <c r="B608" s="15"/>
      <c r="C608" s="15"/>
      <c r="D608" s="15"/>
      <c r="E608" s="15"/>
      <c r="F608" s="15"/>
      <c r="G608" s="19" t="str">
        <f>IFERROR(VLOOKUP($F608,'POZ &amp; FİYAT'!$A$5:$C$44,3,FALSE),"")</f>
        <v/>
      </c>
      <c r="H608" s="15"/>
      <c r="I608" s="16"/>
      <c r="J608" s="16"/>
      <c r="K608" s="16"/>
      <c r="L608" s="16"/>
      <c r="M608" s="16"/>
      <c r="N608" s="20" t="str">
        <f>IF(COUNT(I608:M608)=0,"",PRODUCT(I608:M608))</f>
        <v/>
      </c>
    </row>
    <row r="609" spans="1:14" x14ac:dyDescent="0.25">
      <c r="A609" s="17"/>
      <c r="B609" s="17"/>
      <c r="C609" s="17"/>
      <c r="D609" s="17"/>
      <c r="E609" s="17"/>
      <c r="F609" s="17"/>
      <c r="G609" s="19" t="str">
        <f>IFERROR(VLOOKUP($F609,'POZ &amp; FİYAT'!$A$5:$C$44,3,FALSE),"")</f>
        <v/>
      </c>
      <c r="H609" s="17"/>
      <c r="I609" s="18"/>
      <c r="J609" s="18"/>
      <c r="K609" s="18"/>
      <c r="L609" s="18"/>
      <c r="M609" s="18"/>
      <c r="N609" s="20" t="str">
        <f>IF(COUNT(I609:M609)=0,"",PRODUCT(I609:M609))</f>
        <v/>
      </c>
    </row>
    <row r="610" spans="1:14" x14ac:dyDescent="0.25">
      <c r="A610" s="15"/>
      <c r="B610" s="15"/>
      <c r="C610" s="15"/>
      <c r="D610" s="15"/>
      <c r="E610" s="15"/>
      <c r="F610" s="15"/>
      <c r="G610" s="19" t="str">
        <f>IFERROR(VLOOKUP($F610,'POZ &amp; FİYAT'!$A$5:$C$44,3,FALSE),"")</f>
        <v/>
      </c>
      <c r="H610" s="15"/>
      <c r="I610" s="16"/>
      <c r="J610" s="16"/>
      <c r="K610" s="16"/>
      <c r="L610" s="16"/>
      <c r="M610" s="16"/>
      <c r="N610" s="20" t="str">
        <f>IF(COUNT(I610:M610)=0,"",PRODUCT(I610:M610))</f>
        <v/>
      </c>
    </row>
    <row r="611" spans="1:14" x14ac:dyDescent="0.25">
      <c r="A611" s="17"/>
      <c r="B611" s="17"/>
      <c r="C611" s="17"/>
      <c r="D611" s="17"/>
      <c r="E611" s="17"/>
      <c r="F611" s="17"/>
      <c r="G611" s="19" t="str">
        <f>IFERROR(VLOOKUP($F611,'POZ &amp; FİYAT'!$A$5:$C$44,3,FALSE),"")</f>
        <v/>
      </c>
      <c r="H611" s="17"/>
      <c r="I611" s="18"/>
      <c r="J611" s="18"/>
      <c r="K611" s="18"/>
      <c r="L611" s="18"/>
      <c r="M611" s="18"/>
      <c r="N611" s="20" t="str">
        <f>IF(COUNT(I611:M611)=0,"",PRODUCT(I611:M611))</f>
        <v/>
      </c>
    </row>
    <row r="612" spans="1:14" x14ac:dyDescent="0.25">
      <c r="A612" s="15"/>
      <c r="B612" s="15"/>
      <c r="C612" s="15"/>
      <c r="D612" s="15"/>
      <c r="E612" s="15"/>
      <c r="F612" s="15"/>
      <c r="G612" s="19" t="str">
        <f>IFERROR(VLOOKUP($F612,'POZ &amp; FİYAT'!$A$5:$C$44,3,FALSE),"")</f>
        <v/>
      </c>
      <c r="H612" s="15"/>
      <c r="I612" s="16"/>
      <c r="J612" s="16"/>
      <c r="K612" s="16"/>
      <c r="L612" s="16"/>
      <c r="M612" s="16"/>
      <c r="N612" s="20" t="str">
        <f>IF(COUNT(I612:M612)=0,"",PRODUCT(I612:M612))</f>
        <v/>
      </c>
    </row>
    <row r="613" spans="1:14" x14ac:dyDescent="0.25">
      <c r="A613" s="17"/>
      <c r="B613" s="17"/>
      <c r="C613" s="17"/>
      <c r="D613" s="17"/>
      <c r="E613" s="17"/>
      <c r="F613" s="17"/>
      <c r="G613" s="19" t="str">
        <f>IFERROR(VLOOKUP($F613,'POZ &amp; FİYAT'!$A$5:$C$44,3,FALSE),"")</f>
        <v/>
      </c>
      <c r="H613" s="17"/>
      <c r="I613" s="18"/>
      <c r="J613" s="18"/>
      <c r="K613" s="18"/>
      <c r="L613" s="18"/>
      <c r="M613" s="18"/>
      <c r="N613" s="20" t="str">
        <f>IF(COUNT(I613:M613)=0,"",PRODUCT(I613:M613))</f>
        <v/>
      </c>
    </row>
    <row r="614" spans="1:14" x14ac:dyDescent="0.25">
      <c r="A614" s="15"/>
      <c r="B614" s="15"/>
      <c r="C614" s="15"/>
      <c r="D614" s="15"/>
      <c r="E614" s="15"/>
      <c r="F614" s="15"/>
      <c r="G614" s="19" t="str">
        <f>IFERROR(VLOOKUP($F614,'POZ &amp; FİYAT'!$A$5:$C$44,3,FALSE),"")</f>
        <v/>
      </c>
      <c r="H614" s="15"/>
      <c r="I614" s="16"/>
      <c r="J614" s="16"/>
      <c r="K614" s="16"/>
      <c r="L614" s="16"/>
      <c r="M614" s="16"/>
      <c r="N614" s="20" t="str">
        <f>IF(COUNT(I614:M614)=0,"",PRODUCT(I614:M614))</f>
        <v/>
      </c>
    </row>
    <row r="615" spans="1:14" x14ac:dyDescent="0.25">
      <c r="A615" s="17"/>
      <c r="B615" s="17"/>
      <c r="C615" s="17"/>
      <c r="D615" s="17"/>
      <c r="E615" s="17"/>
      <c r="F615" s="17"/>
      <c r="G615" s="19" t="str">
        <f>IFERROR(VLOOKUP($F615,'POZ &amp; FİYAT'!$A$5:$C$44,3,FALSE),"")</f>
        <v/>
      </c>
      <c r="H615" s="17"/>
      <c r="I615" s="18"/>
      <c r="J615" s="18"/>
      <c r="K615" s="18"/>
      <c r="L615" s="18"/>
      <c r="M615" s="18"/>
      <c r="N615" s="20" t="str">
        <f>IF(COUNT(I615:M615)=0,"",PRODUCT(I615:M615))</f>
        <v/>
      </c>
    </row>
    <row r="616" spans="1:14" x14ac:dyDescent="0.25">
      <c r="A616" s="15"/>
      <c r="B616" s="15"/>
      <c r="C616" s="15"/>
      <c r="D616" s="15"/>
      <c r="E616" s="15"/>
      <c r="F616" s="15"/>
      <c r="G616" s="19" t="str">
        <f>IFERROR(VLOOKUP($F616,'POZ &amp; FİYAT'!$A$5:$C$44,3,FALSE),"")</f>
        <v/>
      </c>
      <c r="H616" s="15"/>
      <c r="I616" s="16"/>
      <c r="J616" s="16"/>
      <c r="K616" s="16"/>
      <c r="L616" s="16"/>
      <c r="M616" s="16"/>
      <c r="N616" s="20" t="str">
        <f>IF(COUNT(I616:M616)=0,"",PRODUCT(I616:M616))</f>
        <v/>
      </c>
    </row>
    <row r="617" spans="1:14" x14ac:dyDescent="0.25">
      <c r="A617" s="17"/>
      <c r="B617" s="17"/>
      <c r="C617" s="17"/>
      <c r="D617" s="17"/>
      <c r="E617" s="17"/>
      <c r="F617" s="17"/>
      <c r="G617" s="19" t="str">
        <f>IFERROR(VLOOKUP($F617,'POZ &amp; FİYAT'!$A$5:$C$44,3,FALSE),"")</f>
        <v/>
      </c>
      <c r="H617" s="17"/>
      <c r="I617" s="18"/>
      <c r="J617" s="18"/>
      <c r="K617" s="18"/>
      <c r="L617" s="18"/>
      <c r="M617" s="18"/>
      <c r="N617" s="20" t="str">
        <f>IF(COUNT(I617:M617)=0,"",PRODUCT(I617:M617))</f>
        <v/>
      </c>
    </row>
    <row r="618" spans="1:14" x14ac:dyDescent="0.25">
      <c r="A618" s="15"/>
      <c r="B618" s="15"/>
      <c r="C618" s="15"/>
      <c r="D618" s="15"/>
      <c r="E618" s="15"/>
      <c r="F618" s="15"/>
      <c r="G618" s="19" t="str">
        <f>IFERROR(VLOOKUP($F618,'POZ &amp; FİYAT'!$A$5:$C$44,3,FALSE),"")</f>
        <v/>
      </c>
      <c r="H618" s="15"/>
      <c r="I618" s="16"/>
      <c r="J618" s="16"/>
      <c r="K618" s="16"/>
      <c r="L618" s="16"/>
      <c r="M618" s="16"/>
      <c r="N618" s="20" t="str">
        <f>IF(COUNT(I618:M618)=0,"",PRODUCT(I618:M618))</f>
        <v/>
      </c>
    </row>
    <row r="619" spans="1:14" x14ac:dyDescent="0.25">
      <c r="A619" s="17"/>
      <c r="B619" s="17"/>
      <c r="C619" s="17"/>
      <c r="D619" s="17"/>
      <c r="E619" s="17"/>
      <c r="F619" s="17"/>
      <c r="G619" s="19" t="str">
        <f>IFERROR(VLOOKUP($F619,'POZ &amp; FİYAT'!$A$5:$C$44,3,FALSE),"")</f>
        <v/>
      </c>
      <c r="H619" s="17"/>
      <c r="I619" s="18"/>
      <c r="J619" s="18"/>
      <c r="K619" s="18"/>
      <c r="L619" s="18"/>
      <c r="M619" s="18"/>
      <c r="N619" s="20" t="str">
        <f>IF(COUNT(I619:M619)=0,"",PRODUCT(I619:M619))</f>
        <v/>
      </c>
    </row>
    <row r="620" spans="1:14" x14ac:dyDescent="0.25">
      <c r="A620" s="15"/>
      <c r="B620" s="15"/>
      <c r="C620" s="15"/>
      <c r="D620" s="15"/>
      <c r="E620" s="15"/>
      <c r="F620" s="15"/>
      <c r="G620" s="19" t="str">
        <f>IFERROR(VLOOKUP($F620,'POZ &amp; FİYAT'!$A$5:$C$44,3,FALSE),"")</f>
        <v/>
      </c>
      <c r="H620" s="15"/>
      <c r="I620" s="16"/>
      <c r="J620" s="16"/>
      <c r="K620" s="16"/>
      <c r="L620" s="16"/>
      <c r="M620" s="16"/>
      <c r="N620" s="20" t="str">
        <f>IF(COUNT(I620:M620)=0,"",PRODUCT(I620:M620))</f>
        <v/>
      </c>
    </row>
    <row r="621" spans="1:14" x14ac:dyDescent="0.25">
      <c r="A621" s="17"/>
      <c r="B621" s="17"/>
      <c r="C621" s="17"/>
      <c r="D621" s="17"/>
      <c r="E621" s="17"/>
      <c r="F621" s="17"/>
      <c r="G621" s="19" t="str">
        <f>IFERROR(VLOOKUP($F621,'POZ &amp; FİYAT'!$A$5:$C$44,3,FALSE),"")</f>
        <v/>
      </c>
      <c r="H621" s="17"/>
      <c r="I621" s="18"/>
      <c r="J621" s="18"/>
      <c r="K621" s="18"/>
      <c r="L621" s="18"/>
      <c r="M621" s="18"/>
      <c r="N621" s="20" t="str">
        <f>IF(COUNT(I621:M621)=0,"",PRODUCT(I621:M621))</f>
        <v/>
      </c>
    </row>
    <row r="622" spans="1:14" x14ac:dyDescent="0.25">
      <c r="A622" s="15"/>
      <c r="B622" s="15"/>
      <c r="C622" s="15"/>
      <c r="D622" s="15"/>
      <c r="E622" s="15"/>
      <c r="F622" s="15"/>
      <c r="G622" s="19" t="str">
        <f>IFERROR(VLOOKUP($F622,'POZ &amp; FİYAT'!$A$5:$C$44,3,FALSE),"")</f>
        <v/>
      </c>
      <c r="H622" s="15"/>
      <c r="I622" s="16"/>
      <c r="J622" s="16"/>
      <c r="K622" s="16"/>
      <c r="L622" s="16"/>
      <c r="M622" s="16"/>
      <c r="N622" s="20" t="str">
        <f>IF(COUNT(I622:M622)=0,"",PRODUCT(I622:M622))</f>
        <v/>
      </c>
    </row>
    <row r="623" spans="1:14" x14ac:dyDescent="0.25">
      <c r="A623" s="17"/>
      <c r="B623" s="17"/>
      <c r="C623" s="17"/>
      <c r="D623" s="17"/>
      <c r="E623" s="17"/>
      <c r="F623" s="17"/>
      <c r="G623" s="19" t="str">
        <f>IFERROR(VLOOKUP($F623,'POZ &amp; FİYAT'!$A$5:$C$44,3,FALSE),"")</f>
        <v/>
      </c>
      <c r="H623" s="17"/>
      <c r="I623" s="18"/>
      <c r="J623" s="18"/>
      <c r="K623" s="18"/>
      <c r="L623" s="18"/>
      <c r="M623" s="18"/>
      <c r="N623" s="20" t="str">
        <f>IF(COUNT(I623:M623)=0,"",PRODUCT(I623:M623))</f>
        <v/>
      </c>
    </row>
    <row r="624" spans="1:14" x14ac:dyDescent="0.25">
      <c r="A624" s="15"/>
      <c r="B624" s="15"/>
      <c r="C624" s="15"/>
      <c r="D624" s="15"/>
      <c r="E624" s="15"/>
      <c r="F624" s="15"/>
      <c r="G624" s="19" t="str">
        <f>IFERROR(VLOOKUP($F624,'POZ &amp; FİYAT'!$A$5:$C$44,3,FALSE),"")</f>
        <v/>
      </c>
      <c r="H624" s="15"/>
      <c r="I624" s="16"/>
      <c r="J624" s="16"/>
      <c r="K624" s="16"/>
      <c r="L624" s="16"/>
      <c r="M624" s="16"/>
      <c r="N624" s="20" t="str">
        <f>IF(COUNT(I624:M624)=0,"",PRODUCT(I624:M624))</f>
        <v/>
      </c>
    </row>
    <row r="625" spans="1:14" x14ac:dyDescent="0.25">
      <c r="A625" s="17"/>
      <c r="B625" s="17"/>
      <c r="C625" s="17"/>
      <c r="D625" s="17"/>
      <c r="E625" s="17"/>
      <c r="F625" s="17"/>
      <c r="G625" s="19" t="str">
        <f>IFERROR(VLOOKUP($F625,'POZ &amp; FİYAT'!$A$5:$C$44,3,FALSE),"")</f>
        <v/>
      </c>
      <c r="H625" s="17"/>
      <c r="I625" s="18"/>
      <c r="J625" s="18"/>
      <c r="K625" s="18"/>
      <c r="L625" s="18"/>
      <c r="M625" s="18"/>
      <c r="N625" s="20" t="str">
        <f>IF(COUNT(I625:M625)=0,"",PRODUCT(I625:M625))</f>
        <v/>
      </c>
    </row>
    <row r="626" spans="1:14" x14ac:dyDescent="0.25">
      <c r="A626" s="15"/>
      <c r="B626" s="15"/>
      <c r="C626" s="15"/>
      <c r="D626" s="15"/>
      <c r="E626" s="15"/>
      <c r="F626" s="15"/>
      <c r="G626" s="19" t="str">
        <f>IFERROR(VLOOKUP($F626,'POZ &amp; FİYAT'!$A$5:$C$44,3,FALSE),"")</f>
        <v/>
      </c>
      <c r="H626" s="15"/>
      <c r="I626" s="16"/>
      <c r="J626" s="16"/>
      <c r="K626" s="16"/>
      <c r="L626" s="16"/>
      <c r="M626" s="16"/>
      <c r="N626" s="20" t="str">
        <f>IF(COUNT(I626:M626)=0,"",PRODUCT(I626:M626))</f>
        <v/>
      </c>
    </row>
    <row r="627" spans="1:14" x14ac:dyDescent="0.25">
      <c r="A627" s="17"/>
      <c r="B627" s="17"/>
      <c r="C627" s="17"/>
      <c r="D627" s="17"/>
      <c r="E627" s="17"/>
      <c r="F627" s="17"/>
      <c r="G627" s="19" t="str">
        <f>IFERROR(VLOOKUP($F627,'POZ &amp; FİYAT'!$A$5:$C$44,3,FALSE),"")</f>
        <v/>
      </c>
      <c r="H627" s="17"/>
      <c r="I627" s="18"/>
      <c r="J627" s="18"/>
      <c r="K627" s="18"/>
      <c r="L627" s="18"/>
      <c r="M627" s="18"/>
      <c r="N627" s="20" t="str">
        <f>IF(COUNT(I627:M627)=0,"",PRODUCT(I627:M627))</f>
        <v/>
      </c>
    </row>
    <row r="628" spans="1:14" x14ac:dyDescent="0.25">
      <c r="A628" s="15"/>
      <c r="B628" s="15"/>
      <c r="C628" s="15"/>
      <c r="D628" s="15"/>
      <c r="E628" s="15"/>
      <c r="F628" s="15"/>
      <c r="G628" s="19" t="str">
        <f>IFERROR(VLOOKUP($F628,'POZ &amp; FİYAT'!$A$5:$C$44,3,FALSE),"")</f>
        <v/>
      </c>
      <c r="H628" s="15"/>
      <c r="I628" s="16"/>
      <c r="J628" s="16"/>
      <c r="K628" s="16"/>
      <c r="L628" s="16"/>
      <c r="M628" s="16"/>
      <c r="N628" s="20" t="str">
        <f>IF(COUNT(I628:M628)=0,"",PRODUCT(I628:M628))</f>
        <v/>
      </c>
    </row>
    <row r="629" spans="1:14" x14ac:dyDescent="0.25">
      <c r="A629" s="17"/>
      <c r="B629" s="17"/>
      <c r="C629" s="17"/>
      <c r="D629" s="17"/>
      <c r="E629" s="17"/>
      <c r="F629" s="17"/>
      <c r="G629" s="19" t="str">
        <f>IFERROR(VLOOKUP($F629,'POZ &amp; FİYAT'!$A$5:$C$44,3,FALSE),"")</f>
        <v/>
      </c>
      <c r="H629" s="17"/>
      <c r="I629" s="18"/>
      <c r="J629" s="18"/>
      <c r="K629" s="18"/>
      <c r="L629" s="18"/>
      <c r="M629" s="18"/>
      <c r="N629" s="20" t="str">
        <f>IF(COUNT(I629:M629)=0,"",PRODUCT(I629:M629))</f>
        <v/>
      </c>
    </row>
    <row r="630" spans="1:14" x14ac:dyDescent="0.25">
      <c r="A630" s="15"/>
      <c r="B630" s="15"/>
      <c r="C630" s="15"/>
      <c r="D630" s="15"/>
      <c r="E630" s="15"/>
      <c r="F630" s="15"/>
      <c r="G630" s="19" t="str">
        <f>IFERROR(VLOOKUP($F630,'POZ &amp; FİYAT'!$A$5:$C$44,3,FALSE),"")</f>
        <v/>
      </c>
      <c r="H630" s="15"/>
      <c r="I630" s="16"/>
      <c r="J630" s="16"/>
      <c r="K630" s="16"/>
      <c r="L630" s="16"/>
      <c r="M630" s="16"/>
      <c r="N630" s="20" t="str">
        <f>IF(COUNT(I630:M630)=0,"",PRODUCT(I630:M630))</f>
        <v/>
      </c>
    </row>
    <row r="631" spans="1:14" x14ac:dyDescent="0.25">
      <c r="A631" s="17"/>
      <c r="B631" s="17"/>
      <c r="C631" s="17"/>
      <c r="D631" s="17"/>
      <c r="E631" s="17"/>
      <c r="F631" s="17"/>
      <c r="G631" s="19" t="str">
        <f>IFERROR(VLOOKUP($F631,'POZ &amp; FİYAT'!$A$5:$C$44,3,FALSE),"")</f>
        <v/>
      </c>
      <c r="H631" s="17"/>
      <c r="I631" s="18"/>
      <c r="J631" s="18"/>
      <c r="K631" s="18"/>
      <c r="L631" s="18"/>
      <c r="M631" s="18"/>
      <c r="N631" s="20" t="str">
        <f>IF(COUNT(I631:M631)=0,"",PRODUCT(I631:M631))</f>
        <v/>
      </c>
    </row>
    <row r="632" spans="1:14" x14ac:dyDescent="0.25">
      <c r="A632" s="15"/>
      <c r="B632" s="15"/>
      <c r="C632" s="15"/>
      <c r="D632" s="15"/>
      <c r="E632" s="15"/>
      <c r="F632" s="15"/>
      <c r="G632" s="19" t="str">
        <f>IFERROR(VLOOKUP($F632,'POZ &amp; FİYAT'!$A$5:$C$44,3,FALSE),"")</f>
        <v/>
      </c>
      <c r="H632" s="15"/>
      <c r="I632" s="16"/>
      <c r="J632" s="16"/>
      <c r="K632" s="16"/>
      <c r="L632" s="16"/>
      <c r="M632" s="16"/>
      <c r="N632" s="20" t="str">
        <f>IF(COUNT(I632:M632)=0,"",PRODUCT(I632:M632))</f>
        <v/>
      </c>
    </row>
    <row r="633" spans="1:14" x14ac:dyDescent="0.25">
      <c r="A633" s="17"/>
      <c r="B633" s="17"/>
      <c r="C633" s="17"/>
      <c r="D633" s="17"/>
      <c r="E633" s="17"/>
      <c r="F633" s="17"/>
      <c r="G633" s="19" t="str">
        <f>IFERROR(VLOOKUP($F633,'POZ &amp; FİYAT'!$A$5:$C$44,3,FALSE),"")</f>
        <v/>
      </c>
      <c r="H633" s="17"/>
      <c r="I633" s="18"/>
      <c r="J633" s="18"/>
      <c r="K633" s="18"/>
      <c r="L633" s="18"/>
      <c r="M633" s="18"/>
      <c r="N633" s="20" t="str">
        <f>IF(COUNT(I633:M633)=0,"",PRODUCT(I633:M633))</f>
        <v/>
      </c>
    </row>
    <row r="634" spans="1:14" x14ac:dyDescent="0.25">
      <c r="A634" s="15"/>
      <c r="B634" s="15"/>
      <c r="C634" s="15"/>
      <c r="D634" s="15"/>
      <c r="E634" s="15"/>
      <c r="F634" s="15"/>
      <c r="G634" s="19" t="str">
        <f>IFERROR(VLOOKUP($F634,'POZ &amp; FİYAT'!$A$5:$C$44,3,FALSE),"")</f>
        <v/>
      </c>
      <c r="H634" s="15"/>
      <c r="I634" s="16"/>
      <c r="J634" s="16"/>
      <c r="K634" s="16"/>
      <c r="L634" s="16"/>
      <c r="M634" s="16"/>
      <c r="N634" s="20" t="str">
        <f>IF(COUNT(I634:M634)=0,"",PRODUCT(I634:M634))</f>
        <v/>
      </c>
    </row>
    <row r="635" spans="1:14" x14ac:dyDescent="0.25">
      <c r="A635" s="17"/>
      <c r="B635" s="17"/>
      <c r="C635" s="17"/>
      <c r="D635" s="17"/>
      <c r="E635" s="17"/>
      <c r="F635" s="17"/>
      <c r="G635" s="19" t="str">
        <f>IFERROR(VLOOKUP($F635,'POZ &amp; FİYAT'!$A$5:$C$44,3,FALSE),"")</f>
        <v/>
      </c>
      <c r="H635" s="17"/>
      <c r="I635" s="18"/>
      <c r="J635" s="18"/>
      <c r="K635" s="18"/>
      <c r="L635" s="18"/>
      <c r="M635" s="18"/>
      <c r="N635" s="20" t="str">
        <f>IF(COUNT(I635:M635)=0,"",PRODUCT(I635:M635))</f>
        <v/>
      </c>
    </row>
    <row r="636" spans="1:14" x14ac:dyDescent="0.25">
      <c r="A636" s="15"/>
      <c r="B636" s="15"/>
      <c r="C636" s="15"/>
      <c r="D636" s="15"/>
      <c r="E636" s="15"/>
      <c r="F636" s="15"/>
      <c r="G636" s="19" t="str">
        <f>IFERROR(VLOOKUP($F636,'POZ &amp; FİYAT'!$A$5:$C$44,3,FALSE),"")</f>
        <v/>
      </c>
      <c r="H636" s="15"/>
      <c r="I636" s="16"/>
      <c r="J636" s="16"/>
      <c r="K636" s="16"/>
      <c r="L636" s="16"/>
      <c r="M636" s="16"/>
      <c r="N636" s="20" t="str">
        <f>IF(COUNT(I636:M636)=0,"",PRODUCT(I636:M636))</f>
        <v/>
      </c>
    </row>
    <row r="637" spans="1:14" x14ac:dyDescent="0.25">
      <c r="A637" s="17"/>
      <c r="B637" s="17"/>
      <c r="C637" s="17"/>
      <c r="D637" s="17"/>
      <c r="E637" s="17"/>
      <c r="F637" s="17"/>
      <c r="G637" s="19" t="str">
        <f>IFERROR(VLOOKUP($F637,'POZ &amp; FİYAT'!$A$5:$C$44,3,FALSE),"")</f>
        <v/>
      </c>
      <c r="H637" s="17"/>
      <c r="I637" s="18"/>
      <c r="J637" s="18"/>
      <c r="K637" s="18"/>
      <c r="L637" s="18"/>
      <c r="M637" s="18"/>
      <c r="N637" s="20" t="str">
        <f>IF(COUNT(I637:M637)=0,"",PRODUCT(I637:M637))</f>
        <v/>
      </c>
    </row>
    <row r="638" spans="1:14" x14ac:dyDescent="0.25">
      <c r="A638" s="15"/>
      <c r="B638" s="15"/>
      <c r="C638" s="15"/>
      <c r="D638" s="15"/>
      <c r="E638" s="15"/>
      <c r="F638" s="15"/>
      <c r="G638" s="19" t="str">
        <f>IFERROR(VLOOKUP($F638,'POZ &amp; FİYAT'!$A$5:$C$44,3,FALSE),"")</f>
        <v/>
      </c>
      <c r="H638" s="15"/>
      <c r="I638" s="16"/>
      <c r="J638" s="16"/>
      <c r="K638" s="16"/>
      <c r="L638" s="16"/>
      <c r="M638" s="16"/>
      <c r="N638" s="20" t="str">
        <f>IF(COUNT(I638:M638)=0,"",PRODUCT(I638:M638))</f>
        <v/>
      </c>
    </row>
    <row r="639" spans="1:14" x14ac:dyDescent="0.25">
      <c r="A639" s="17"/>
      <c r="B639" s="17"/>
      <c r="C639" s="17"/>
      <c r="D639" s="17"/>
      <c r="E639" s="17"/>
      <c r="F639" s="17"/>
      <c r="G639" s="19" t="str">
        <f>IFERROR(VLOOKUP($F639,'POZ &amp; FİYAT'!$A$5:$C$44,3,FALSE),"")</f>
        <v/>
      </c>
      <c r="H639" s="17"/>
      <c r="I639" s="18"/>
      <c r="J639" s="18"/>
      <c r="K639" s="18"/>
      <c r="L639" s="18"/>
      <c r="M639" s="18"/>
      <c r="N639" s="20" t="str">
        <f>IF(COUNT(I639:M639)=0,"",PRODUCT(I639:M639))</f>
        <v/>
      </c>
    </row>
    <row r="640" spans="1:14" x14ac:dyDescent="0.25">
      <c r="A640" s="15"/>
      <c r="B640" s="15"/>
      <c r="C640" s="15"/>
      <c r="D640" s="15"/>
      <c r="E640" s="15"/>
      <c r="F640" s="15"/>
      <c r="G640" s="19" t="str">
        <f>IFERROR(VLOOKUP($F640,'POZ &amp; FİYAT'!$A$5:$C$44,3,FALSE),"")</f>
        <v/>
      </c>
      <c r="H640" s="15"/>
      <c r="I640" s="16"/>
      <c r="J640" s="16"/>
      <c r="K640" s="16"/>
      <c r="L640" s="16"/>
      <c r="M640" s="16"/>
      <c r="N640" s="20" t="str">
        <f>IF(COUNT(I640:M640)=0,"",PRODUCT(I640:M640))</f>
        <v/>
      </c>
    </row>
    <row r="641" spans="1:14" x14ac:dyDescent="0.25">
      <c r="A641" s="17"/>
      <c r="B641" s="17"/>
      <c r="C641" s="17"/>
      <c r="D641" s="17"/>
      <c r="E641" s="17"/>
      <c r="F641" s="17"/>
      <c r="G641" s="19" t="str">
        <f>IFERROR(VLOOKUP($F641,'POZ &amp; FİYAT'!$A$5:$C$44,3,FALSE),"")</f>
        <v/>
      </c>
      <c r="H641" s="17"/>
      <c r="I641" s="18"/>
      <c r="J641" s="18"/>
      <c r="K641" s="18"/>
      <c r="L641" s="18"/>
      <c r="M641" s="18"/>
      <c r="N641" s="20" t="str">
        <f>IF(COUNT(I641:M641)=0,"",PRODUCT(I641:M641))</f>
        <v/>
      </c>
    </row>
    <row r="642" spans="1:14" x14ac:dyDescent="0.25">
      <c r="A642" s="15"/>
      <c r="B642" s="15"/>
      <c r="C642" s="15"/>
      <c r="D642" s="15"/>
      <c r="E642" s="15"/>
      <c r="F642" s="15"/>
      <c r="G642" s="19" t="str">
        <f>IFERROR(VLOOKUP($F642,'POZ &amp; FİYAT'!$A$5:$C$44,3,FALSE),"")</f>
        <v/>
      </c>
      <c r="H642" s="15"/>
      <c r="I642" s="16"/>
      <c r="J642" s="16"/>
      <c r="K642" s="16"/>
      <c r="L642" s="16"/>
      <c r="M642" s="16"/>
      <c r="N642" s="20" t="str">
        <f>IF(COUNT(I642:M642)=0,"",PRODUCT(I642:M642))</f>
        <v/>
      </c>
    </row>
    <row r="643" spans="1:14" x14ac:dyDescent="0.25">
      <c r="A643" s="17"/>
      <c r="B643" s="17"/>
      <c r="C643" s="17"/>
      <c r="D643" s="17"/>
      <c r="E643" s="17"/>
      <c r="F643" s="17"/>
      <c r="G643" s="19" t="str">
        <f>IFERROR(VLOOKUP($F643,'POZ &amp; FİYAT'!$A$5:$C$44,3,FALSE),"")</f>
        <v/>
      </c>
      <c r="H643" s="17"/>
      <c r="I643" s="18"/>
      <c r="J643" s="18"/>
      <c r="K643" s="18"/>
      <c r="L643" s="18"/>
      <c r="M643" s="18"/>
      <c r="N643" s="20" t="str">
        <f>IF(COUNT(I643:M643)=0,"",PRODUCT(I643:M643))</f>
        <v/>
      </c>
    </row>
    <row r="644" spans="1:14" x14ac:dyDescent="0.25">
      <c r="A644" s="15"/>
      <c r="B644" s="15"/>
      <c r="C644" s="15"/>
      <c r="D644" s="15"/>
      <c r="E644" s="15"/>
      <c r="F644" s="15"/>
      <c r="G644" s="19" t="str">
        <f>IFERROR(VLOOKUP($F644,'POZ &amp; FİYAT'!$A$5:$C$44,3,FALSE),"")</f>
        <v/>
      </c>
      <c r="H644" s="15"/>
      <c r="I644" s="16"/>
      <c r="J644" s="16"/>
      <c r="K644" s="16"/>
      <c r="L644" s="16"/>
      <c r="M644" s="16"/>
      <c r="N644" s="20" t="str">
        <f>IF(COUNT(I644:M644)=0,"",PRODUCT(I644:M644))</f>
        <v/>
      </c>
    </row>
    <row r="645" spans="1:14" x14ac:dyDescent="0.25">
      <c r="A645" s="17"/>
      <c r="B645" s="17"/>
      <c r="C645" s="17"/>
      <c r="D645" s="17"/>
      <c r="E645" s="17"/>
      <c r="F645" s="17"/>
      <c r="G645" s="19" t="str">
        <f>IFERROR(VLOOKUP($F645,'POZ &amp; FİYAT'!$A$5:$C$44,3,FALSE),"")</f>
        <v/>
      </c>
      <c r="H645" s="17"/>
      <c r="I645" s="18"/>
      <c r="J645" s="18"/>
      <c r="K645" s="18"/>
      <c r="L645" s="18"/>
      <c r="M645" s="18"/>
      <c r="N645" s="20" t="str">
        <f>IF(COUNT(I645:M645)=0,"",PRODUCT(I645:M645))</f>
        <v/>
      </c>
    </row>
    <row r="646" spans="1:14" x14ac:dyDescent="0.25">
      <c r="A646" s="15"/>
      <c r="B646" s="15"/>
      <c r="C646" s="15"/>
      <c r="D646" s="15"/>
      <c r="E646" s="15"/>
      <c r="F646" s="15"/>
      <c r="G646" s="19" t="str">
        <f>IFERROR(VLOOKUP($F646,'POZ &amp; FİYAT'!$A$5:$C$44,3,FALSE),"")</f>
        <v/>
      </c>
      <c r="H646" s="15"/>
      <c r="I646" s="16"/>
      <c r="J646" s="16"/>
      <c r="K646" s="16"/>
      <c r="L646" s="16"/>
      <c r="M646" s="16"/>
      <c r="N646" s="20" t="str">
        <f>IF(COUNT(I646:M646)=0,"",PRODUCT(I646:M646))</f>
        <v/>
      </c>
    </row>
    <row r="647" spans="1:14" x14ac:dyDescent="0.25">
      <c r="A647" s="17"/>
      <c r="B647" s="17"/>
      <c r="C647" s="17"/>
      <c r="D647" s="17"/>
      <c r="E647" s="17"/>
      <c r="F647" s="17"/>
      <c r="G647" s="19" t="str">
        <f>IFERROR(VLOOKUP($F647,'POZ &amp; FİYAT'!$A$5:$C$44,3,FALSE),"")</f>
        <v/>
      </c>
      <c r="H647" s="17"/>
      <c r="I647" s="18"/>
      <c r="J647" s="18"/>
      <c r="K647" s="18"/>
      <c r="L647" s="18"/>
      <c r="M647" s="18"/>
      <c r="N647" s="20" t="str">
        <f>IF(COUNT(I647:M647)=0,"",PRODUCT(I647:M647))</f>
        <v/>
      </c>
    </row>
    <row r="648" spans="1:14" x14ac:dyDescent="0.25">
      <c r="A648" s="15"/>
      <c r="B648" s="15"/>
      <c r="C648" s="15"/>
      <c r="D648" s="15"/>
      <c r="E648" s="15"/>
      <c r="F648" s="15"/>
      <c r="G648" s="19" t="str">
        <f>IFERROR(VLOOKUP($F648,'POZ &amp; FİYAT'!$A$5:$C$44,3,FALSE),"")</f>
        <v/>
      </c>
      <c r="H648" s="15"/>
      <c r="I648" s="16"/>
      <c r="J648" s="16"/>
      <c r="K648" s="16"/>
      <c r="L648" s="16"/>
      <c r="M648" s="16"/>
      <c r="N648" s="20" t="str">
        <f>IF(COUNT(I648:M648)=0,"",PRODUCT(I648:M648))</f>
        <v/>
      </c>
    </row>
    <row r="649" spans="1:14" x14ac:dyDescent="0.25">
      <c r="A649" s="17"/>
      <c r="B649" s="17"/>
      <c r="C649" s="17"/>
      <c r="D649" s="17"/>
      <c r="E649" s="17"/>
      <c r="F649" s="17"/>
      <c r="G649" s="19" t="str">
        <f>IFERROR(VLOOKUP($F649,'POZ &amp; FİYAT'!$A$5:$C$44,3,FALSE),"")</f>
        <v/>
      </c>
      <c r="H649" s="17"/>
      <c r="I649" s="18"/>
      <c r="J649" s="18"/>
      <c r="K649" s="18"/>
      <c r="L649" s="18"/>
      <c r="M649" s="18"/>
      <c r="N649" s="20" t="str">
        <f>IF(COUNT(I649:M649)=0,"",PRODUCT(I649:M649))</f>
        <v/>
      </c>
    </row>
    <row r="650" spans="1:14" x14ac:dyDescent="0.25">
      <c r="A650" s="15"/>
      <c r="B650" s="15"/>
      <c r="C650" s="15"/>
      <c r="D650" s="15"/>
      <c r="E650" s="15"/>
      <c r="F650" s="15"/>
      <c r="G650" s="19" t="str">
        <f>IFERROR(VLOOKUP($F650,'POZ &amp; FİYAT'!$A$5:$C$44,3,FALSE),"")</f>
        <v/>
      </c>
      <c r="H650" s="15"/>
      <c r="I650" s="16"/>
      <c r="J650" s="16"/>
      <c r="K650" s="16"/>
      <c r="L650" s="16"/>
      <c r="M650" s="16"/>
      <c r="N650" s="20" t="str">
        <f>IF(COUNT(I650:M650)=0,"",PRODUCT(I650:M650))</f>
        <v/>
      </c>
    </row>
    <row r="651" spans="1:14" x14ac:dyDescent="0.25">
      <c r="A651" s="17"/>
      <c r="B651" s="17"/>
      <c r="C651" s="17"/>
      <c r="D651" s="17"/>
      <c r="E651" s="17"/>
      <c r="F651" s="17"/>
      <c r="G651" s="19" t="str">
        <f>IFERROR(VLOOKUP($F651,'POZ &amp; FİYAT'!$A$5:$C$44,3,FALSE),"")</f>
        <v/>
      </c>
      <c r="H651" s="17"/>
      <c r="I651" s="18"/>
      <c r="J651" s="18"/>
      <c r="K651" s="18"/>
      <c r="L651" s="18"/>
      <c r="M651" s="18"/>
      <c r="N651" s="20" t="str">
        <f>IF(COUNT(I651:M651)=0,"",PRODUCT(I651:M651))</f>
        <v/>
      </c>
    </row>
    <row r="652" spans="1:14" x14ac:dyDescent="0.25">
      <c r="A652" s="15"/>
      <c r="B652" s="15"/>
      <c r="C652" s="15"/>
      <c r="D652" s="15"/>
      <c r="E652" s="15"/>
      <c r="F652" s="15"/>
      <c r="G652" s="19" t="str">
        <f>IFERROR(VLOOKUP($F652,'POZ &amp; FİYAT'!$A$5:$C$44,3,FALSE),"")</f>
        <v/>
      </c>
      <c r="H652" s="15"/>
      <c r="I652" s="16"/>
      <c r="J652" s="16"/>
      <c r="K652" s="16"/>
      <c r="L652" s="16"/>
      <c r="M652" s="16"/>
      <c r="N652" s="20" t="str">
        <f>IF(COUNT(I652:M652)=0,"",PRODUCT(I652:M652))</f>
        <v/>
      </c>
    </row>
    <row r="653" spans="1:14" x14ac:dyDescent="0.25">
      <c r="A653" s="17"/>
      <c r="B653" s="17"/>
      <c r="C653" s="17"/>
      <c r="D653" s="17"/>
      <c r="E653" s="17"/>
      <c r="F653" s="17"/>
      <c r="G653" s="19" t="str">
        <f>IFERROR(VLOOKUP($F653,'POZ &amp; FİYAT'!$A$5:$C$44,3,FALSE),"")</f>
        <v/>
      </c>
      <c r="H653" s="17"/>
      <c r="I653" s="18"/>
      <c r="J653" s="18"/>
      <c r="K653" s="18"/>
      <c r="L653" s="18"/>
      <c r="M653" s="18"/>
      <c r="N653" s="20" t="str">
        <f>IF(COUNT(I653:M653)=0,"",PRODUCT(I653:M653))</f>
        <v/>
      </c>
    </row>
    <row r="654" spans="1:14" x14ac:dyDescent="0.25">
      <c r="A654" s="15"/>
      <c r="B654" s="15"/>
      <c r="C654" s="15"/>
      <c r="D654" s="15"/>
      <c r="E654" s="15"/>
      <c r="F654" s="15"/>
      <c r="G654" s="19" t="str">
        <f>IFERROR(VLOOKUP($F654,'POZ &amp; FİYAT'!$A$5:$C$44,3,FALSE),"")</f>
        <v/>
      </c>
      <c r="H654" s="15"/>
      <c r="I654" s="16"/>
      <c r="J654" s="16"/>
      <c r="K654" s="16"/>
      <c r="L654" s="16"/>
      <c r="M654" s="16"/>
      <c r="N654" s="20" t="str">
        <f>IF(COUNT(I654:M654)=0,"",PRODUCT(I654:M654))</f>
        <v/>
      </c>
    </row>
    <row r="655" spans="1:14" x14ac:dyDescent="0.25">
      <c r="A655" s="17"/>
      <c r="B655" s="17"/>
      <c r="C655" s="17"/>
      <c r="D655" s="17"/>
      <c r="E655" s="17"/>
      <c r="F655" s="17"/>
      <c r="G655" s="19" t="str">
        <f>IFERROR(VLOOKUP($F655,'POZ &amp; FİYAT'!$A$5:$C$44,3,FALSE),"")</f>
        <v/>
      </c>
      <c r="H655" s="17"/>
      <c r="I655" s="18"/>
      <c r="J655" s="18"/>
      <c r="K655" s="18"/>
      <c r="L655" s="18"/>
      <c r="M655" s="18"/>
      <c r="N655" s="20" t="str">
        <f>IF(COUNT(I655:M655)=0,"",PRODUCT(I655:M655))</f>
        <v/>
      </c>
    </row>
    <row r="656" spans="1:14" x14ac:dyDescent="0.25">
      <c r="A656" s="15"/>
      <c r="B656" s="15"/>
      <c r="C656" s="15"/>
      <c r="D656" s="15"/>
      <c r="E656" s="15"/>
      <c r="F656" s="15"/>
      <c r="G656" s="19" t="str">
        <f>IFERROR(VLOOKUP($F656,'POZ &amp; FİYAT'!$A$5:$C$44,3,FALSE),"")</f>
        <v/>
      </c>
      <c r="H656" s="15"/>
      <c r="I656" s="16"/>
      <c r="J656" s="16"/>
      <c r="K656" s="16"/>
      <c r="L656" s="16"/>
      <c r="M656" s="16"/>
      <c r="N656" s="20" t="str">
        <f>IF(COUNT(I656:M656)=0,"",PRODUCT(I656:M656))</f>
        <v/>
      </c>
    </row>
    <row r="657" spans="1:14" x14ac:dyDescent="0.25">
      <c r="A657" s="17"/>
      <c r="B657" s="17"/>
      <c r="C657" s="17"/>
      <c r="D657" s="17"/>
      <c r="E657" s="17"/>
      <c r="F657" s="17"/>
      <c r="G657" s="19" t="str">
        <f>IFERROR(VLOOKUP($F657,'POZ &amp; FİYAT'!$A$5:$C$44,3,FALSE),"")</f>
        <v/>
      </c>
      <c r="H657" s="17"/>
      <c r="I657" s="18"/>
      <c r="J657" s="18"/>
      <c r="K657" s="18"/>
      <c r="L657" s="18"/>
      <c r="M657" s="18"/>
      <c r="N657" s="20" t="str">
        <f>IF(COUNT(I657:M657)=0,"",PRODUCT(I657:M657))</f>
        <v/>
      </c>
    </row>
    <row r="658" spans="1:14" x14ac:dyDescent="0.25">
      <c r="A658" s="15"/>
      <c r="B658" s="15"/>
      <c r="C658" s="15"/>
      <c r="D658" s="15"/>
      <c r="E658" s="15"/>
      <c r="F658" s="15"/>
      <c r="G658" s="19" t="str">
        <f>IFERROR(VLOOKUP($F658,'POZ &amp; FİYAT'!$A$5:$C$44,3,FALSE),"")</f>
        <v/>
      </c>
      <c r="H658" s="15"/>
      <c r="I658" s="16"/>
      <c r="J658" s="16"/>
      <c r="K658" s="16"/>
      <c r="L658" s="16"/>
      <c r="M658" s="16"/>
      <c r="N658" s="20" t="str">
        <f>IF(COUNT(I658:M658)=0,"",PRODUCT(I658:M658))</f>
        <v/>
      </c>
    </row>
    <row r="659" spans="1:14" x14ac:dyDescent="0.25">
      <c r="A659" s="17"/>
      <c r="B659" s="17"/>
      <c r="C659" s="17"/>
      <c r="D659" s="17"/>
      <c r="E659" s="17"/>
      <c r="F659" s="17"/>
      <c r="G659" s="19" t="str">
        <f>IFERROR(VLOOKUP($F659,'POZ &amp; FİYAT'!$A$5:$C$44,3,FALSE),"")</f>
        <v/>
      </c>
      <c r="H659" s="17"/>
      <c r="I659" s="18"/>
      <c r="J659" s="18"/>
      <c r="K659" s="18"/>
      <c r="L659" s="18"/>
      <c r="M659" s="18"/>
      <c r="N659" s="20" t="str">
        <f>IF(COUNT(I659:M659)=0,"",PRODUCT(I659:M659))</f>
        <v/>
      </c>
    </row>
    <row r="660" spans="1:14" x14ac:dyDescent="0.25">
      <c r="A660" s="15"/>
      <c r="B660" s="15"/>
      <c r="C660" s="15"/>
      <c r="D660" s="15"/>
      <c r="E660" s="15"/>
      <c r="F660" s="15"/>
      <c r="G660" s="19" t="str">
        <f>IFERROR(VLOOKUP($F660,'POZ &amp; FİYAT'!$A$5:$C$44,3,FALSE),"")</f>
        <v/>
      </c>
      <c r="H660" s="15"/>
      <c r="I660" s="16"/>
      <c r="J660" s="16"/>
      <c r="K660" s="16"/>
      <c r="L660" s="16"/>
      <c r="M660" s="16"/>
      <c r="N660" s="20" t="str">
        <f>IF(COUNT(I660:M660)=0,"",PRODUCT(I660:M660))</f>
        <v/>
      </c>
    </row>
    <row r="661" spans="1:14" x14ac:dyDescent="0.25">
      <c r="A661" s="17"/>
      <c r="B661" s="17"/>
      <c r="C661" s="17"/>
      <c r="D661" s="17"/>
      <c r="E661" s="17"/>
      <c r="F661" s="17"/>
      <c r="G661" s="19" t="str">
        <f>IFERROR(VLOOKUP($F661,'POZ &amp; FİYAT'!$A$5:$C$44,3,FALSE),"")</f>
        <v/>
      </c>
      <c r="H661" s="17"/>
      <c r="I661" s="18"/>
      <c r="J661" s="18"/>
      <c r="K661" s="18"/>
      <c r="L661" s="18"/>
      <c r="M661" s="18"/>
      <c r="N661" s="20" t="str">
        <f>IF(COUNT(I661:M661)=0,"",PRODUCT(I661:M661))</f>
        <v/>
      </c>
    </row>
    <row r="662" spans="1:14" x14ac:dyDescent="0.25">
      <c r="A662" s="15"/>
      <c r="B662" s="15"/>
      <c r="C662" s="15"/>
      <c r="D662" s="15"/>
      <c r="E662" s="15"/>
      <c r="F662" s="15"/>
      <c r="G662" s="19" t="str">
        <f>IFERROR(VLOOKUP($F662,'POZ &amp; FİYAT'!$A$5:$C$44,3,FALSE),"")</f>
        <v/>
      </c>
      <c r="H662" s="15"/>
      <c r="I662" s="16"/>
      <c r="J662" s="16"/>
      <c r="K662" s="16"/>
      <c r="L662" s="16"/>
      <c r="M662" s="16"/>
      <c r="N662" s="20" t="str">
        <f>IF(COUNT(I662:M662)=0,"",PRODUCT(I662:M662))</f>
        <v/>
      </c>
    </row>
    <row r="663" spans="1:14" x14ac:dyDescent="0.25">
      <c r="A663" s="17"/>
      <c r="B663" s="17"/>
      <c r="C663" s="17"/>
      <c r="D663" s="17"/>
      <c r="E663" s="17"/>
      <c r="F663" s="17"/>
      <c r="G663" s="19" t="str">
        <f>IFERROR(VLOOKUP($F663,'POZ &amp; FİYAT'!$A$5:$C$44,3,FALSE),"")</f>
        <v/>
      </c>
      <c r="H663" s="17"/>
      <c r="I663" s="18"/>
      <c r="J663" s="18"/>
      <c r="K663" s="18"/>
      <c r="L663" s="18"/>
      <c r="M663" s="18"/>
      <c r="N663" s="20" t="str">
        <f>IF(COUNT(I663:M663)=0,"",PRODUCT(I663:M663))</f>
        <v/>
      </c>
    </row>
    <row r="664" spans="1:14" x14ac:dyDescent="0.25">
      <c r="A664" s="15"/>
      <c r="B664" s="15"/>
      <c r="C664" s="15"/>
      <c r="D664" s="15"/>
      <c r="E664" s="15"/>
      <c r="F664" s="15"/>
      <c r="G664" s="19" t="str">
        <f>IFERROR(VLOOKUP($F664,'POZ &amp; FİYAT'!$A$5:$C$44,3,FALSE),"")</f>
        <v/>
      </c>
      <c r="H664" s="15"/>
      <c r="I664" s="16"/>
      <c r="J664" s="16"/>
      <c r="K664" s="16"/>
      <c r="L664" s="16"/>
      <c r="M664" s="16"/>
      <c r="N664" s="20" t="str">
        <f>IF(COUNT(I664:M664)=0,"",PRODUCT(I664:M664))</f>
        <v/>
      </c>
    </row>
    <row r="665" spans="1:14" x14ac:dyDescent="0.25">
      <c r="A665" s="17"/>
      <c r="B665" s="17"/>
      <c r="C665" s="17"/>
      <c r="D665" s="17"/>
      <c r="E665" s="17"/>
      <c r="F665" s="17"/>
      <c r="G665" s="19" t="str">
        <f>IFERROR(VLOOKUP($F665,'POZ &amp; FİYAT'!$A$5:$C$44,3,FALSE),"")</f>
        <v/>
      </c>
      <c r="H665" s="17"/>
      <c r="I665" s="18"/>
      <c r="J665" s="18"/>
      <c r="K665" s="18"/>
      <c r="L665" s="18"/>
      <c r="M665" s="18"/>
      <c r="N665" s="20" t="str">
        <f>IF(COUNT(I665:M665)=0,"",PRODUCT(I665:M665))</f>
        <v/>
      </c>
    </row>
    <row r="666" spans="1:14" x14ac:dyDescent="0.25">
      <c r="A666" s="15"/>
      <c r="B666" s="15"/>
      <c r="C666" s="15"/>
      <c r="D666" s="15"/>
      <c r="E666" s="15"/>
      <c r="F666" s="15"/>
      <c r="G666" s="19" t="str">
        <f>IFERROR(VLOOKUP($F666,'POZ &amp; FİYAT'!$A$5:$C$44,3,FALSE),"")</f>
        <v/>
      </c>
      <c r="H666" s="15"/>
      <c r="I666" s="16"/>
      <c r="J666" s="16"/>
      <c r="K666" s="16"/>
      <c r="L666" s="16"/>
      <c r="M666" s="16"/>
      <c r="N666" s="20" t="str">
        <f>IF(COUNT(I666:M666)=0,"",PRODUCT(I666:M666))</f>
        <v/>
      </c>
    </row>
    <row r="667" spans="1:14" x14ac:dyDescent="0.25">
      <c r="A667" s="17"/>
      <c r="B667" s="17"/>
      <c r="C667" s="17"/>
      <c r="D667" s="17"/>
      <c r="E667" s="17"/>
      <c r="F667" s="17"/>
      <c r="G667" s="19" t="str">
        <f>IFERROR(VLOOKUP($F667,'POZ &amp; FİYAT'!$A$5:$C$44,3,FALSE),"")</f>
        <v/>
      </c>
      <c r="H667" s="17"/>
      <c r="I667" s="18"/>
      <c r="J667" s="18"/>
      <c r="K667" s="18"/>
      <c r="L667" s="18"/>
      <c r="M667" s="18"/>
      <c r="N667" s="20" t="str">
        <f>IF(COUNT(I667:M667)=0,"",PRODUCT(I667:M667))</f>
        <v/>
      </c>
    </row>
    <row r="668" spans="1:14" x14ac:dyDescent="0.25">
      <c r="A668" s="15"/>
      <c r="B668" s="15"/>
      <c r="C668" s="15"/>
      <c r="D668" s="15"/>
      <c r="E668" s="15"/>
      <c r="F668" s="15"/>
      <c r="G668" s="19" t="str">
        <f>IFERROR(VLOOKUP($F668,'POZ &amp; FİYAT'!$A$5:$C$44,3,FALSE),"")</f>
        <v/>
      </c>
      <c r="H668" s="15"/>
      <c r="I668" s="16"/>
      <c r="J668" s="16"/>
      <c r="K668" s="16"/>
      <c r="L668" s="16"/>
      <c r="M668" s="16"/>
      <c r="N668" s="20" t="str">
        <f>IF(COUNT(I668:M668)=0,"",PRODUCT(I668:M668))</f>
        <v/>
      </c>
    </row>
    <row r="669" spans="1:14" x14ac:dyDescent="0.25">
      <c r="A669" s="17"/>
      <c r="B669" s="17"/>
      <c r="C669" s="17"/>
      <c r="D669" s="17"/>
      <c r="E669" s="17"/>
      <c r="F669" s="17"/>
      <c r="G669" s="19" t="str">
        <f>IFERROR(VLOOKUP($F669,'POZ &amp; FİYAT'!$A$5:$C$44,3,FALSE),"")</f>
        <v/>
      </c>
      <c r="H669" s="17"/>
      <c r="I669" s="18"/>
      <c r="J669" s="18"/>
      <c r="K669" s="18"/>
      <c r="L669" s="18"/>
      <c r="M669" s="18"/>
      <c r="N669" s="20" t="str">
        <f>IF(COUNT(I669:M669)=0,"",PRODUCT(I669:M669))</f>
        <v/>
      </c>
    </row>
    <row r="670" spans="1:14" x14ac:dyDescent="0.25">
      <c r="A670" s="15"/>
      <c r="B670" s="15"/>
      <c r="C670" s="15"/>
      <c r="D670" s="15"/>
      <c r="E670" s="15"/>
      <c r="F670" s="15"/>
      <c r="G670" s="19" t="str">
        <f>IFERROR(VLOOKUP($F670,'POZ &amp; FİYAT'!$A$5:$C$44,3,FALSE),"")</f>
        <v/>
      </c>
      <c r="H670" s="15"/>
      <c r="I670" s="16"/>
      <c r="J670" s="16"/>
      <c r="K670" s="16"/>
      <c r="L670" s="16"/>
      <c r="M670" s="16"/>
      <c r="N670" s="20" t="str">
        <f>IF(COUNT(I670:M670)=0,"",PRODUCT(I670:M670))</f>
        <v/>
      </c>
    </row>
    <row r="671" spans="1:14" x14ac:dyDescent="0.25">
      <c r="A671" s="17"/>
      <c r="B671" s="17"/>
      <c r="C671" s="17"/>
      <c r="D671" s="17"/>
      <c r="E671" s="17"/>
      <c r="F671" s="17"/>
      <c r="G671" s="19" t="str">
        <f>IFERROR(VLOOKUP($F671,'POZ &amp; FİYAT'!$A$5:$C$44,3,FALSE),"")</f>
        <v/>
      </c>
      <c r="H671" s="17"/>
      <c r="I671" s="18"/>
      <c r="J671" s="18"/>
      <c r="K671" s="18"/>
      <c r="L671" s="18"/>
      <c r="M671" s="18"/>
      <c r="N671" s="20" t="str">
        <f>IF(COUNT(I671:M671)=0,"",PRODUCT(I671:M671))</f>
        <v/>
      </c>
    </row>
    <row r="672" spans="1:14" x14ac:dyDescent="0.25">
      <c r="A672" s="15"/>
      <c r="B672" s="15"/>
      <c r="C672" s="15"/>
      <c r="D672" s="15"/>
      <c r="E672" s="15"/>
      <c r="F672" s="15"/>
      <c r="G672" s="19" t="str">
        <f>IFERROR(VLOOKUP($F672,'POZ &amp; FİYAT'!$A$5:$C$44,3,FALSE),"")</f>
        <v/>
      </c>
      <c r="H672" s="15"/>
      <c r="I672" s="16"/>
      <c r="J672" s="16"/>
      <c r="K672" s="16"/>
      <c r="L672" s="16"/>
      <c r="M672" s="16"/>
      <c r="N672" s="20" t="str">
        <f>IF(COUNT(I672:M672)=0,"",PRODUCT(I672:M672))</f>
        <v/>
      </c>
    </row>
    <row r="673" spans="1:14" x14ac:dyDescent="0.25">
      <c r="A673" s="17"/>
      <c r="B673" s="17"/>
      <c r="C673" s="17"/>
      <c r="D673" s="17"/>
      <c r="E673" s="17"/>
      <c r="F673" s="17"/>
      <c r="G673" s="19" t="str">
        <f>IFERROR(VLOOKUP($F673,'POZ &amp; FİYAT'!$A$5:$C$44,3,FALSE),"")</f>
        <v/>
      </c>
      <c r="H673" s="17"/>
      <c r="I673" s="18"/>
      <c r="J673" s="18"/>
      <c r="K673" s="18"/>
      <c r="L673" s="18"/>
      <c r="M673" s="18"/>
      <c r="N673" s="20" t="str">
        <f>IF(COUNT(I673:M673)=0,"",PRODUCT(I673:M673))</f>
        <v/>
      </c>
    </row>
    <row r="674" spans="1:14" x14ac:dyDescent="0.25">
      <c r="A674" s="15"/>
      <c r="B674" s="15"/>
      <c r="C674" s="15"/>
      <c r="D674" s="15"/>
      <c r="E674" s="15"/>
      <c r="F674" s="15"/>
      <c r="G674" s="19" t="str">
        <f>IFERROR(VLOOKUP($F674,'POZ &amp; FİYAT'!$A$5:$C$44,3,FALSE),"")</f>
        <v/>
      </c>
      <c r="H674" s="15"/>
      <c r="I674" s="16"/>
      <c r="J674" s="16"/>
      <c r="K674" s="16"/>
      <c r="L674" s="16"/>
      <c r="M674" s="16"/>
      <c r="N674" s="20" t="str">
        <f>IF(COUNT(I674:M674)=0,"",PRODUCT(I674:M674))</f>
        <v/>
      </c>
    </row>
    <row r="675" spans="1:14" x14ac:dyDescent="0.25">
      <c r="A675" s="17"/>
      <c r="B675" s="17"/>
      <c r="C675" s="17"/>
      <c r="D675" s="17"/>
      <c r="E675" s="17"/>
      <c r="F675" s="17"/>
      <c r="G675" s="19" t="str">
        <f>IFERROR(VLOOKUP($F675,'POZ &amp; FİYAT'!$A$5:$C$44,3,FALSE),"")</f>
        <v/>
      </c>
      <c r="H675" s="17"/>
      <c r="I675" s="18"/>
      <c r="J675" s="18"/>
      <c r="K675" s="18"/>
      <c r="L675" s="18"/>
      <c r="M675" s="18"/>
      <c r="N675" s="20" t="str">
        <f>IF(COUNT(I675:M675)=0,"",PRODUCT(I675:M675))</f>
        <v/>
      </c>
    </row>
    <row r="676" spans="1:14" x14ac:dyDescent="0.25">
      <c r="A676" s="15"/>
      <c r="B676" s="15"/>
      <c r="C676" s="15"/>
      <c r="D676" s="15"/>
      <c r="E676" s="15"/>
      <c r="F676" s="15"/>
      <c r="G676" s="19" t="str">
        <f>IFERROR(VLOOKUP($F676,'POZ &amp; FİYAT'!$A$5:$C$44,3,FALSE),"")</f>
        <v/>
      </c>
      <c r="H676" s="15"/>
      <c r="I676" s="16"/>
      <c r="J676" s="16"/>
      <c r="K676" s="16"/>
      <c r="L676" s="16"/>
      <c r="M676" s="16"/>
      <c r="N676" s="20" t="str">
        <f>IF(COUNT(I676:M676)=0,"",PRODUCT(I676:M676))</f>
        <v/>
      </c>
    </row>
    <row r="677" spans="1:14" x14ac:dyDescent="0.25">
      <c r="A677" s="17"/>
      <c r="B677" s="17"/>
      <c r="C677" s="17"/>
      <c r="D677" s="17"/>
      <c r="E677" s="17"/>
      <c r="F677" s="17"/>
      <c r="G677" s="19" t="str">
        <f>IFERROR(VLOOKUP($F677,'POZ &amp; FİYAT'!$A$5:$C$44,3,FALSE),"")</f>
        <v/>
      </c>
      <c r="H677" s="17"/>
      <c r="I677" s="18"/>
      <c r="J677" s="18"/>
      <c r="K677" s="18"/>
      <c r="L677" s="18"/>
      <c r="M677" s="18"/>
      <c r="N677" s="20" t="str">
        <f>IF(COUNT(I677:M677)=0,"",PRODUCT(I677:M677))</f>
        <v/>
      </c>
    </row>
    <row r="678" spans="1:14" x14ac:dyDescent="0.25">
      <c r="A678" s="15"/>
      <c r="B678" s="15"/>
      <c r="C678" s="15"/>
      <c r="D678" s="15"/>
      <c r="E678" s="15"/>
      <c r="F678" s="15"/>
      <c r="G678" s="19" t="str">
        <f>IFERROR(VLOOKUP($F678,'POZ &amp; FİYAT'!$A$5:$C$44,3,FALSE),"")</f>
        <v/>
      </c>
      <c r="H678" s="15"/>
      <c r="I678" s="16"/>
      <c r="J678" s="16"/>
      <c r="K678" s="16"/>
      <c r="L678" s="16"/>
      <c r="M678" s="16"/>
      <c r="N678" s="20" t="str">
        <f>IF(COUNT(I678:M678)=0,"",PRODUCT(I678:M678))</f>
        <v/>
      </c>
    </row>
    <row r="679" spans="1:14" x14ac:dyDescent="0.25">
      <c r="A679" s="17"/>
      <c r="B679" s="17"/>
      <c r="C679" s="17"/>
      <c r="D679" s="17"/>
      <c r="E679" s="17"/>
      <c r="F679" s="17"/>
      <c r="G679" s="19" t="str">
        <f>IFERROR(VLOOKUP($F679,'POZ &amp; FİYAT'!$A$5:$C$44,3,FALSE),"")</f>
        <v/>
      </c>
      <c r="H679" s="17"/>
      <c r="I679" s="18"/>
      <c r="J679" s="18"/>
      <c r="K679" s="18"/>
      <c r="L679" s="18"/>
      <c r="M679" s="18"/>
      <c r="N679" s="20" t="str">
        <f>IF(COUNT(I679:M679)=0,"",PRODUCT(I679:M679))</f>
        <v/>
      </c>
    </row>
    <row r="680" spans="1:14" x14ac:dyDescent="0.25">
      <c r="A680" s="15"/>
      <c r="B680" s="15"/>
      <c r="C680" s="15"/>
      <c r="D680" s="15"/>
      <c r="E680" s="15"/>
      <c r="F680" s="15"/>
      <c r="G680" s="19" t="str">
        <f>IFERROR(VLOOKUP($F680,'POZ &amp; FİYAT'!$A$5:$C$44,3,FALSE),"")</f>
        <v/>
      </c>
      <c r="H680" s="15"/>
      <c r="I680" s="16"/>
      <c r="J680" s="16"/>
      <c r="K680" s="16"/>
      <c r="L680" s="16"/>
      <c r="M680" s="16"/>
      <c r="N680" s="20" t="str">
        <f>IF(COUNT(I680:M680)=0,"",PRODUCT(I680:M680))</f>
        <v/>
      </c>
    </row>
    <row r="681" spans="1:14" x14ac:dyDescent="0.25">
      <c r="A681" s="17"/>
      <c r="B681" s="17"/>
      <c r="C681" s="17"/>
      <c r="D681" s="17"/>
      <c r="E681" s="17"/>
      <c r="F681" s="17"/>
      <c r="G681" s="19" t="str">
        <f>IFERROR(VLOOKUP($F681,'POZ &amp; FİYAT'!$A$5:$C$44,3,FALSE),"")</f>
        <v/>
      </c>
      <c r="H681" s="17"/>
      <c r="I681" s="18"/>
      <c r="J681" s="18"/>
      <c r="K681" s="18"/>
      <c r="L681" s="18"/>
      <c r="M681" s="18"/>
      <c r="N681" s="20" t="str">
        <f>IF(COUNT(I681:M681)=0,"",PRODUCT(I681:M681))</f>
        <v/>
      </c>
    </row>
    <row r="682" spans="1:14" x14ac:dyDescent="0.25">
      <c r="A682" s="15"/>
      <c r="B682" s="15"/>
      <c r="C682" s="15"/>
      <c r="D682" s="15"/>
      <c r="E682" s="15"/>
      <c r="F682" s="15"/>
      <c r="G682" s="19" t="str">
        <f>IFERROR(VLOOKUP($F682,'POZ &amp; FİYAT'!$A$5:$C$44,3,FALSE),"")</f>
        <v/>
      </c>
      <c r="H682" s="15"/>
      <c r="I682" s="16"/>
      <c r="J682" s="16"/>
      <c r="K682" s="16"/>
      <c r="L682" s="16"/>
      <c r="M682" s="16"/>
      <c r="N682" s="20" t="str">
        <f>IF(COUNT(I682:M682)=0,"",PRODUCT(I682:M682))</f>
        <v/>
      </c>
    </row>
    <row r="683" spans="1:14" x14ac:dyDescent="0.25">
      <c r="A683" s="17"/>
      <c r="B683" s="17"/>
      <c r="C683" s="17"/>
      <c r="D683" s="17"/>
      <c r="E683" s="17"/>
      <c r="F683" s="17"/>
      <c r="G683" s="19" t="str">
        <f>IFERROR(VLOOKUP($F683,'POZ &amp; FİYAT'!$A$5:$C$44,3,FALSE),"")</f>
        <v/>
      </c>
      <c r="H683" s="17"/>
      <c r="I683" s="18"/>
      <c r="J683" s="18"/>
      <c r="K683" s="18"/>
      <c r="L683" s="18"/>
      <c r="M683" s="18"/>
      <c r="N683" s="20" t="str">
        <f>IF(COUNT(I683:M683)=0,"",PRODUCT(I683:M683))</f>
        <v/>
      </c>
    </row>
    <row r="684" spans="1:14" x14ac:dyDescent="0.25">
      <c r="A684" s="15"/>
      <c r="B684" s="15"/>
      <c r="C684" s="15"/>
      <c r="D684" s="15"/>
      <c r="E684" s="15"/>
      <c r="F684" s="15"/>
      <c r="G684" s="19" t="str">
        <f>IFERROR(VLOOKUP($F684,'POZ &amp; FİYAT'!$A$5:$C$44,3,FALSE),"")</f>
        <v/>
      </c>
      <c r="H684" s="15"/>
      <c r="I684" s="16"/>
      <c r="J684" s="16"/>
      <c r="K684" s="16"/>
      <c r="L684" s="16"/>
      <c r="M684" s="16"/>
      <c r="N684" s="20" t="str">
        <f>IF(COUNT(I684:M684)=0,"",PRODUCT(I684:M684))</f>
        <v/>
      </c>
    </row>
    <row r="685" spans="1:14" x14ac:dyDescent="0.25">
      <c r="A685" s="17"/>
      <c r="B685" s="17"/>
      <c r="C685" s="17"/>
      <c r="D685" s="17"/>
      <c r="E685" s="17"/>
      <c r="F685" s="17"/>
      <c r="G685" s="19" t="str">
        <f>IFERROR(VLOOKUP($F685,'POZ &amp; FİYAT'!$A$5:$C$44,3,FALSE),"")</f>
        <v/>
      </c>
      <c r="H685" s="17"/>
      <c r="I685" s="18"/>
      <c r="J685" s="18"/>
      <c r="K685" s="18"/>
      <c r="L685" s="18"/>
      <c r="M685" s="18"/>
      <c r="N685" s="20" t="str">
        <f>IF(COUNT(I685:M685)=0,"",PRODUCT(I685:M685))</f>
        <v/>
      </c>
    </row>
    <row r="686" spans="1:14" x14ac:dyDescent="0.25">
      <c r="A686" s="15"/>
      <c r="B686" s="15"/>
      <c r="C686" s="15"/>
      <c r="D686" s="15"/>
      <c r="E686" s="15"/>
      <c r="F686" s="15"/>
      <c r="G686" s="19" t="str">
        <f>IFERROR(VLOOKUP($F686,'POZ &amp; FİYAT'!$A$5:$C$44,3,FALSE),"")</f>
        <v/>
      </c>
      <c r="H686" s="15"/>
      <c r="I686" s="16"/>
      <c r="J686" s="16"/>
      <c r="K686" s="16"/>
      <c r="L686" s="16"/>
      <c r="M686" s="16"/>
      <c r="N686" s="20" t="str">
        <f>IF(COUNT(I686:M686)=0,"",PRODUCT(I686:M686))</f>
        <v/>
      </c>
    </row>
    <row r="687" spans="1:14" x14ac:dyDescent="0.25">
      <c r="A687" s="17"/>
      <c r="B687" s="17"/>
      <c r="C687" s="17"/>
      <c r="D687" s="17"/>
      <c r="E687" s="17"/>
      <c r="F687" s="17"/>
      <c r="G687" s="19" t="str">
        <f>IFERROR(VLOOKUP($F687,'POZ &amp; FİYAT'!$A$5:$C$44,3,FALSE),"")</f>
        <v/>
      </c>
      <c r="H687" s="17"/>
      <c r="I687" s="18"/>
      <c r="J687" s="18"/>
      <c r="K687" s="18"/>
      <c r="L687" s="18"/>
      <c r="M687" s="18"/>
      <c r="N687" s="20" t="str">
        <f>IF(COUNT(I687:M687)=0,"",PRODUCT(I687:M687))</f>
        <v/>
      </c>
    </row>
    <row r="688" spans="1:14" x14ac:dyDescent="0.25">
      <c r="A688" s="15"/>
      <c r="B688" s="15"/>
      <c r="C688" s="15"/>
      <c r="D688" s="15"/>
      <c r="E688" s="15"/>
      <c r="F688" s="15"/>
      <c r="G688" s="19" t="str">
        <f>IFERROR(VLOOKUP($F688,'POZ &amp; FİYAT'!$A$5:$C$44,3,FALSE),"")</f>
        <v/>
      </c>
      <c r="H688" s="15"/>
      <c r="I688" s="16"/>
      <c r="J688" s="16"/>
      <c r="K688" s="16"/>
      <c r="L688" s="16"/>
      <c r="M688" s="16"/>
      <c r="N688" s="20" t="str">
        <f>IF(COUNT(I688:M688)=0,"",PRODUCT(I688:M688))</f>
        <v/>
      </c>
    </row>
    <row r="689" spans="1:14" x14ac:dyDescent="0.25">
      <c r="A689" s="17"/>
      <c r="B689" s="17"/>
      <c r="C689" s="17"/>
      <c r="D689" s="17"/>
      <c r="E689" s="17"/>
      <c r="F689" s="17"/>
      <c r="G689" s="19" t="str">
        <f>IFERROR(VLOOKUP($F689,'POZ &amp; FİYAT'!$A$5:$C$44,3,FALSE),"")</f>
        <v/>
      </c>
      <c r="H689" s="17"/>
      <c r="I689" s="18"/>
      <c r="J689" s="18"/>
      <c r="K689" s="18"/>
      <c r="L689" s="18"/>
      <c r="M689" s="18"/>
      <c r="N689" s="20" t="str">
        <f>IF(COUNT(I689:M689)=0,"",PRODUCT(I689:M689))</f>
        <v/>
      </c>
    </row>
    <row r="690" spans="1:14" x14ac:dyDescent="0.25">
      <c r="A690" s="15"/>
      <c r="B690" s="15"/>
      <c r="C690" s="15"/>
      <c r="D690" s="15"/>
      <c r="E690" s="15"/>
      <c r="F690" s="15"/>
      <c r="G690" s="19" t="str">
        <f>IFERROR(VLOOKUP($F690,'POZ &amp; FİYAT'!$A$5:$C$44,3,FALSE),"")</f>
        <v/>
      </c>
      <c r="H690" s="15"/>
      <c r="I690" s="16"/>
      <c r="J690" s="16"/>
      <c r="K690" s="16"/>
      <c r="L690" s="16"/>
      <c r="M690" s="16"/>
      <c r="N690" s="20" t="str">
        <f>IF(COUNT(I690:M690)=0,"",PRODUCT(I690:M690))</f>
        <v/>
      </c>
    </row>
    <row r="691" spans="1:14" x14ac:dyDescent="0.25">
      <c r="A691" s="17"/>
      <c r="B691" s="17"/>
      <c r="C691" s="17"/>
      <c r="D691" s="17"/>
      <c r="E691" s="17"/>
      <c r="F691" s="17"/>
      <c r="G691" s="19" t="str">
        <f>IFERROR(VLOOKUP($F691,'POZ &amp; FİYAT'!$A$5:$C$44,3,FALSE),"")</f>
        <v/>
      </c>
      <c r="H691" s="17"/>
      <c r="I691" s="18"/>
      <c r="J691" s="18"/>
      <c r="K691" s="18"/>
      <c r="L691" s="18"/>
      <c r="M691" s="18"/>
      <c r="N691" s="20" t="str">
        <f>IF(COUNT(I691:M691)=0,"",PRODUCT(I691:M691))</f>
        <v/>
      </c>
    </row>
    <row r="692" spans="1:14" x14ac:dyDescent="0.25">
      <c r="A692" s="15"/>
      <c r="B692" s="15"/>
      <c r="C692" s="15"/>
      <c r="D692" s="15"/>
      <c r="E692" s="15"/>
      <c r="F692" s="15"/>
      <c r="G692" s="19" t="str">
        <f>IFERROR(VLOOKUP($F692,'POZ &amp; FİYAT'!$A$5:$C$44,3,FALSE),"")</f>
        <v/>
      </c>
      <c r="H692" s="15"/>
      <c r="I692" s="16"/>
      <c r="J692" s="16"/>
      <c r="K692" s="16"/>
      <c r="L692" s="16"/>
      <c r="M692" s="16"/>
      <c r="N692" s="20" t="str">
        <f>IF(COUNT(I692:M692)=0,"",PRODUCT(I692:M692))</f>
        <v/>
      </c>
    </row>
    <row r="693" spans="1:14" x14ac:dyDescent="0.25">
      <c r="A693" s="17"/>
      <c r="B693" s="17"/>
      <c r="C693" s="17"/>
      <c r="D693" s="17"/>
      <c r="E693" s="17"/>
      <c r="F693" s="17"/>
      <c r="G693" s="19" t="str">
        <f>IFERROR(VLOOKUP($F693,'POZ &amp; FİYAT'!$A$5:$C$44,3,FALSE),"")</f>
        <v/>
      </c>
      <c r="H693" s="17"/>
      <c r="I693" s="18"/>
      <c r="J693" s="18"/>
      <c r="K693" s="18"/>
      <c r="L693" s="18"/>
      <c r="M693" s="18"/>
      <c r="N693" s="20" t="str">
        <f>IF(COUNT(I693:M693)=0,"",PRODUCT(I693:M693))</f>
        <v/>
      </c>
    </row>
    <row r="694" spans="1:14" x14ac:dyDescent="0.25">
      <c r="A694" s="15"/>
      <c r="B694" s="15"/>
      <c r="C694" s="15"/>
      <c r="D694" s="15"/>
      <c r="E694" s="15"/>
      <c r="F694" s="15"/>
      <c r="G694" s="19" t="str">
        <f>IFERROR(VLOOKUP($F694,'POZ &amp; FİYAT'!$A$5:$C$44,3,FALSE),"")</f>
        <v/>
      </c>
      <c r="H694" s="15"/>
      <c r="I694" s="16"/>
      <c r="J694" s="16"/>
      <c r="K694" s="16"/>
      <c r="L694" s="16"/>
      <c r="M694" s="16"/>
      <c r="N694" s="20" t="str">
        <f>IF(COUNT(I694:M694)=0,"",PRODUCT(I694:M694))</f>
        <v/>
      </c>
    </row>
    <row r="695" spans="1:14" x14ac:dyDescent="0.25">
      <c r="A695" s="17"/>
      <c r="B695" s="17"/>
      <c r="C695" s="17"/>
      <c r="D695" s="17"/>
      <c r="E695" s="17"/>
      <c r="F695" s="17"/>
      <c r="G695" s="19" t="str">
        <f>IFERROR(VLOOKUP($F695,'POZ &amp; FİYAT'!$A$5:$C$44,3,FALSE),"")</f>
        <v/>
      </c>
      <c r="H695" s="17"/>
      <c r="I695" s="18"/>
      <c r="J695" s="18"/>
      <c r="K695" s="18"/>
      <c r="L695" s="18"/>
      <c r="M695" s="18"/>
      <c r="N695" s="20" t="str">
        <f>IF(COUNT(I695:M695)=0,"",PRODUCT(I695:M695))</f>
        <v/>
      </c>
    </row>
    <row r="696" spans="1:14" x14ac:dyDescent="0.25">
      <c r="A696" s="15"/>
      <c r="B696" s="15"/>
      <c r="C696" s="15"/>
      <c r="D696" s="15"/>
      <c r="E696" s="15"/>
      <c r="F696" s="15"/>
      <c r="G696" s="19" t="str">
        <f>IFERROR(VLOOKUP($F696,'POZ &amp; FİYAT'!$A$5:$C$44,3,FALSE),"")</f>
        <v/>
      </c>
      <c r="H696" s="15"/>
      <c r="I696" s="16"/>
      <c r="J696" s="16"/>
      <c r="K696" s="16"/>
      <c r="L696" s="16"/>
      <c r="M696" s="16"/>
      <c r="N696" s="20" t="str">
        <f>IF(COUNT(I696:M696)=0,"",PRODUCT(I696:M696))</f>
        <v/>
      </c>
    </row>
    <row r="697" spans="1:14" x14ac:dyDescent="0.25">
      <c r="A697" s="17"/>
      <c r="B697" s="17"/>
      <c r="C697" s="17"/>
      <c r="D697" s="17"/>
      <c r="E697" s="17"/>
      <c r="F697" s="17"/>
      <c r="G697" s="19" t="str">
        <f>IFERROR(VLOOKUP($F697,'POZ &amp; FİYAT'!$A$5:$C$44,3,FALSE),"")</f>
        <v/>
      </c>
      <c r="H697" s="17"/>
      <c r="I697" s="18"/>
      <c r="J697" s="18"/>
      <c r="K697" s="18"/>
      <c r="L697" s="18"/>
      <c r="M697" s="18"/>
      <c r="N697" s="20" t="str">
        <f>IF(COUNT(I697:M697)=0,"",PRODUCT(I697:M697))</f>
        <v/>
      </c>
    </row>
    <row r="698" spans="1:14" x14ac:dyDescent="0.25">
      <c r="A698" s="15"/>
      <c r="B698" s="15"/>
      <c r="C698" s="15"/>
      <c r="D698" s="15"/>
      <c r="E698" s="15"/>
      <c r="F698" s="15"/>
      <c r="G698" s="19" t="str">
        <f>IFERROR(VLOOKUP($F698,'POZ &amp; FİYAT'!$A$5:$C$44,3,FALSE),"")</f>
        <v/>
      </c>
      <c r="H698" s="15"/>
      <c r="I698" s="16"/>
      <c r="J698" s="16"/>
      <c r="K698" s="16"/>
      <c r="L698" s="16"/>
      <c r="M698" s="16"/>
      <c r="N698" s="20" t="str">
        <f>IF(COUNT(I698:M698)=0,"",PRODUCT(I698:M698))</f>
        <v/>
      </c>
    </row>
    <row r="699" spans="1:14" x14ac:dyDescent="0.25">
      <c r="A699" s="17"/>
      <c r="B699" s="17"/>
      <c r="C699" s="17"/>
      <c r="D699" s="17"/>
      <c r="E699" s="17"/>
      <c r="F699" s="17"/>
      <c r="G699" s="19" t="str">
        <f>IFERROR(VLOOKUP($F699,'POZ &amp; FİYAT'!$A$5:$C$44,3,FALSE),"")</f>
        <v/>
      </c>
      <c r="H699" s="17"/>
      <c r="I699" s="18"/>
      <c r="J699" s="18"/>
      <c r="K699" s="18"/>
      <c r="L699" s="18"/>
      <c r="M699" s="18"/>
      <c r="N699" s="20" t="str">
        <f>IF(COUNT(I699:M699)=0,"",PRODUCT(I699:M699))</f>
        <v/>
      </c>
    </row>
    <row r="700" spans="1:14" x14ac:dyDescent="0.25">
      <c r="A700" s="15"/>
      <c r="B700" s="15"/>
      <c r="C700" s="15"/>
      <c r="D700" s="15"/>
      <c r="E700" s="15"/>
      <c r="F700" s="15"/>
      <c r="G700" s="19" t="str">
        <f>IFERROR(VLOOKUP($F700,'POZ &amp; FİYAT'!$A$5:$C$44,3,FALSE),"")</f>
        <v/>
      </c>
      <c r="H700" s="15"/>
      <c r="I700" s="16"/>
      <c r="J700" s="16"/>
      <c r="K700" s="16"/>
      <c r="L700" s="16"/>
      <c r="M700" s="16"/>
      <c r="N700" s="20" t="str">
        <f>IF(COUNT(I700:M700)=0,"",PRODUCT(I700:M700))</f>
        <v/>
      </c>
    </row>
    <row r="701" spans="1:14" x14ac:dyDescent="0.25">
      <c r="A701" s="17"/>
      <c r="B701" s="17"/>
      <c r="C701" s="17"/>
      <c r="D701" s="17"/>
      <c r="E701" s="17"/>
      <c r="F701" s="17"/>
      <c r="G701" s="19" t="str">
        <f>IFERROR(VLOOKUP($F701,'POZ &amp; FİYAT'!$A$5:$C$44,3,FALSE),"")</f>
        <v/>
      </c>
      <c r="H701" s="17"/>
      <c r="I701" s="18"/>
      <c r="J701" s="18"/>
      <c r="K701" s="18"/>
      <c r="L701" s="18"/>
      <c r="M701" s="18"/>
      <c r="N701" s="20" t="str">
        <f>IF(COUNT(I701:M701)=0,"",PRODUCT(I701:M701))</f>
        <v/>
      </c>
    </row>
    <row r="702" spans="1:14" x14ac:dyDescent="0.25">
      <c r="A702" s="15"/>
      <c r="B702" s="15"/>
      <c r="C702" s="15"/>
      <c r="D702" s="15"/>
      <c r="E702" s="15"/>
      <c r="F702" s="15"/>
      <c r="G702" s="19" t="str">
        <f>IFERROR(VLOOKUP($F702,'POZ &amp; FİYAT'!$A$5:$C$44,3,FALSE),"")</f>
        <v/>
      </c>
      <c r="H702" s="15"/>
      <c r="I702" s="16"/>
      <c r="J702" s="16"/>
      <c r="K702" s="16"/>
      <c r="L702" s="16"/>
      <c r="M702" s="16"/>
      <c r="N702" s="20" t="str">
        <f>IF(COUNT(I702:M702)=0,"",PRODUCT(I702:M702))</f>
        <v/>
      </c>
    </row>
    <row r="703" spans="1:14" x14ac:dyDescent="0.25">
      <c r="A703" s="17"/>
      <c r="B703" s="17"/>
      <c r="C703" s="17"/>
      <c r="D703" s="17"/>
      <c r="E703" s="17"/>
      <c r="F703" s="17"/>
      <c r="G703" s="19" t="str">
        <f>IFERROR(VLOOKUP($F703,'POZ &amp; FİYAT'!$A$5:$C$44,3,FALSE),"")</f>
        <v/>
      </c>
      <c r="H703" s="17"/>
      <c r="I703" s="18"/>
      <c r="J703" s="18"/>
      <c r="K703" s="18"/>
      <c r="L703" s="18"/>
      <c r="M703" s="18"/>
      <c r="N703" s="20" t="str">
        <f>IF(COUNT(I703:M703)=0,"",PRODUCT(I703:M703))</f>
        <v/>
      </c>
    </row>
    <row r="704" spans="1:14" x14ac:dyDescent="0.25">
      <c r="A704" s="15"/>
      <c r="B704" s="15"/>
      <c r="C704" s="15"/>
      <c r="D704" s="15"/>
      <c r="E704" s="15"/>
      <c r="F704" s="15"/>
      <c r="G704" s="19" t="str">
        <f>IFERROR(VLOOKUP($F704,'POZ &amp; FİYAT'!$A$5:$C$44,3,FALSE),"")</f>
        <v/>
      </c>
      <c r="H704" s="15"/>
      <c r="I704" s="16"/>
      <c r="J704" s="16"/>
      <c r="K704" s="16"/>
      <c r="L704" s="16"/>
      <c r="M704" s="16"/>
      <c r="N704" s="20" t="str">
        <f>IF(COUNT(I704:M704)=0,"",PRODUCT(I704:M704))</f>
        <v/>
      </c>
    </row>
    <row r="705" spans="1:14" x14ac:dyDescent="0.25">
      <c r="A705" s="17"/>
      <c r="B705" s="17"/>
      <c r="C705" s="17"/>
      <c r="D705" s="17"/>
      <c r="E705" s="17"/>
      <c r="F705" s="17"/>
      <c r="G705" s="19" t="str">
        <f>IFERROR(VLOOKUP($F705,'POZ &amp; FİYAT'!$A$5:$C$44,3,FALSE),"")</f>
        <v/>
      </c>
      <c r="H705" s="17"/>
      <c r="I705" s="18"/>
      <c r="J705" s="18"/>
      <c r="K705" s="18"/>
      <c r="L705" s="18"/>
      <c r="M705" s="18"/>
      <c r="N705" s="20" t="str">
        <f>IF(COUNT(I705:M705)=0,"",PRODUCT(I705:M705))</f>
        <v/>
      </c>
    </row>
    <row r="706" spans="1:14" x14ac:dyDescent="0.25">
      <c r="A706" s="15"/>
      <c r="B706" s="15"/>
      <c r="C706" s="15"/>
      <c r="D706" s="15"/>
      <c r="E706" s="15"/>
      <c r="F706" s="15"/>
      <c r="G706" s="19" t="str">
        <f>IFERROR(VLOOKUP($F706,'POZ &amp; FİYAT'!$A$5:$C$44,3,FALSE),"")</f>
        <v/>
      </c>
      <c r="H706" s="15"/>
      <c r="I706" s="16"/>
      <c r="J706" s="16"/>
      <c r="K706" s="16"/>
      <c r="L706" s="16"/>
      <c r="M706" s="16"/>
      <c r="N706" s="20" t="str">
        <f>IF(COUNT(I706:M706)=0,"",PRODUCT(I706:M706))</f>
        <v/>
      </c>
    </row>
    <row r="707" spans="1:14" x14ac:dyDescent="0.25">
      <c r="A707" s="17"/>
      <c r="B707" s="17"/>
      <c r="C707" s="17"/>
      <c r="D707" s="17"/>
      <c r="E707" s="17"/>
      <c r="F707" s="17"/>
      <c r="G707" s="19" t="str">
        <f>IFERROR(VLOOKUP($F707,'POZ &amp; FİYAT'!$A$5:$C$44,3,FALSE),"")</f>
        <v/>
      </c>
      <c r="H707" s="17"/>
      <c r="I707" s="18"/>
      <c r="J707" s="18"/>
      <c r="K707" s="18"/>
      <c r="L707" s="18"/>
      <c r="M707" s="18"/>
      <c r="N707" s="20" t="str">
        <f>IF(COUNT(I707:M707)=0,"",PRODUCT(I707:M707))</f>
        <v/>
      </c>
    </row>
    <row r="708" spans="1:14" x14ac:dyDescent="0.25">
      <c r="A708" s="15"/>
      <c r="B708" s="15"/>
      <c r="C708" s="15"/>
      <c r="D708" s="15"/>
      <c r="E708" s="15"/>
      <c r="F708" s="15"/>
      <c r="G708" s="19" t="str">
        <f>IFERROR(VLOOKUP($F708,'POZ &amp; FİYAT'!$A$5:$C$44,3,FALSE),"")</f>
        <v/>
      </c>
      <c r="H708" s="15"/>
      <c r="I708" s="16"/>
      <c r="J708" s="16"/>
      <c r="K708" s="16"/>
      <c r="L708" s="16"/>
      <c r="M708" s="16"/>
      <c r="N708" s="20" t="str">
        <f>IF(COUNT(I708:M708)=0,"",PRODUCT(I708:M708))</f>
        <v/>
      </c>
    </row>
    <row r="709" spans="1:14" x14ac:dyDescent="0.25">
      <c r="A709" s="17"/>
      <c r="B709" s="17"/>
      <c r="C709" s="17"/>
      <c r="D709" s="17"/>
      <c r="E709" s="17"/>
      <c r="F709" s="17"/>
      <c r="G709" s="19" t="str">
        <f>IFERROR(VLOOKUP($F709,'POZ &amp; FİYAT'!$A$5:$C$44,3,FALSE),"")</f>
        <v/>
      </c>
      <c r="H709" s="17"/>
      <c r="I709" s="18"/>
      <c r="J709" s="18"/>
      <c r="K709" s="18"/>
      <c r="L709" s="18"/>
      <c r="M709" s="18"/>
      <c r="N709" s="20" t="str">
        <f>IF(COUNT(I709:M709)=0,"",PRODUCT(I709:M709))</f>
        <v/>
      </c>
    </row>
    <row r="710" spans="1:14" x14ac:dyDescent="0.25">
      <c r="A710" s="15"/>
      <c r="B710" s="15"/>
      <c r="C710" s="15"/>
      <c r="D710" s="15"/>
      <c r="E710" s="15"/>
      <c r="F710" s="15"/>
      <c r="G710" s="19" t="str">
        <f>IFERROR(VLOOKUP($F710,'POZ &amp; FİYAT'!$A$5:$C$44,3,FALSE),"")</f>
        <v/>
      </c>
      <c r="H710" s="15"/>
      <c r="I710" s="16"/>
      <c r="J710" s="16"/>
      <c r="K710" s="16"/>
      <c r="L710" s="16"/>
      <c r="M710" s="16"/>
      <c r="N710" s="20" t="str">
        <f>IF(COUNT(I710:M710)=0,"",PRODUCT(I710:M710))</f>
        <v/>
      </c>
    </row>
    <row r="711" spans="1:14" x14ac:dyDescent="0.25">
      <c r="A711" s="17"/>
      <c r="B711" s="17"/>
      <c r="C711" s="17"/>
      <c r="D711" s="17"/>
      <c r="E711" s="17"/>
      <c r="F711" s="17"/>
      <c r="G711" s="19" t="str">
        <f>IFERROR(VLOOKUP($F711,'POZ &amp; FİYAT'!$A$5:$C$44,3,FALSE),"")</f>
        <v/>
      </c>
      <c r="H711" s="17"/>
      <c r="I711" s="18"/>
      <c r="J711" s="18"/>
      <c r="K711" s="18"/>
      <c r="L711" s="18"/>
      <c r="M711" s="18"/>
      <c r="N711" s="20" t="str">
        <f>IF(COUNT(I711:M711)=0,"",PRODUCT(I711:M711))</f>
        <v/>
      </c>
    </row>
    <row r="712" spans="1:14" x14ac:dyDescent="0.25">
      <c r="A712" s="15"/>
      <c r="B712" s="15"/>
      <c r="C712" s="15"/>
      <c r="D712" s="15"/>
      <c r="E712" s="15"/>
      <c r="F712" s="15"/>
      <c r="G712" s="19" t="str">
        <f>IFERROR(VLOOKUP($F712,'POZ &amp; FİYAT'!$A$5:$C$44,3,FALSE),"")</f>
        <v/>
      </c>
      <c r="H712" s="15"/>
      <c r="I712" s="16"/>
      <c r="J712" s="16"/>
      <c r="K712" s="16"/>
      <c r="L712" s="16"/>
      <c r="M712" s="16"/>
      <c r="N712" s="20" t="str">
        <f>IF(COUNT(I712:M712)=0,"",PRODUCT(I712:M712))</f>
        <v/>
      </c>
    </row>
    <row r="713" spans="1:14" x14ac:dyDescent="0.25">
      <c r="A713" s="17"/>
      <c r="B713" s="17"/>
      <c r="C713" s="17"/>
      <c r="D713" s="17"/>
      <c r="E713" s="17"/>
      <c r="F713" s="17"/>
      <c r="G713" s="19" t="str">
        <f>IFERROR(VLOOKUP($F713,'POZ &amp; FİYAT'!$A$5:$C$44,3,FALSE),"")</f>
        <v/>
      </c>
      <c r="H713" s="17"/>
      <c r="I713" s="18"/>
      <c r="J713" s="18"/>
      <c r="K713" s="18"/>
      <c r="L713" s="18"/>
      <c r="M713" s="18"/>
      <c r="N713" s="20" t="str">
        <f>IF(COUNT(I713:M713)=0,"",PRODUCT(I713:M713))</f>
        <v/>
      </c>
    </row>
    <row r="714" spans="1:14" x14ac:dyDescent="0.25">
      <c r="A714" s="15"/>
      <c r="B714" s="15"/>
      <c r="C714" s="15"/>
      <c r="D714" s="15"/>
      <c r="E714" s="15"/>
      <c r="F714" s="15"/>
      <c r="G714" s="19" t="str">
        <f>IFERROR(VLOOKUP($F714,'POZ &amp; FİYAT'!$A$5:$C$44,3,FALSE),"")</f>
        <v/>
      </c>
      <c r="H714" s="15"/>
      <c r="I714" s="16"/>
      <c r="J714" s="16"/>
      <c r="K714" s="16"/>
      <c r="L714" s="16"/>
      <c r="M714" s="16"/>
      <c r="N714" s="20" t="str">
        <f>IF(COUNT(I714:M714)=0,"",PRODUCT(I714:M714))</f>
        <v/>
      </c>
    </row>
    <row r="715" spans="1:14" x14ac:dyDescent="0.25">
      <c r="A715" s="17"/>
      <c r="B715" s="17"/>
      <c r="C715" s="17"/>
      <c r="D715" s="17"/>
      <c r="E715" s="17"/>
      <c r="F715" s="17"/>
      <c r="G715" s="19" t="str">
        <f>IFERROR(VLOOKUP($F715,'POZ &amp; FİYAT'!$A$5:$C$44,3,FALSE),"")</f>
        <v/>
      </c>
      <c r="H715" s="17"/>
      <c r="I715" s="18"/>
      <c r="J715" s="18"/>
      <c r="K715" s="18"/>
      <c r="L715" s="18"/>
      <c r="M715" s="18"/>
      <c r="N715" s="20" t="str">
        <f>IF(COUNT(I715:M715)=0,"",PRODUCT(I715:M715))</f>
        <v/>
      </c>
    </row>
    <row r="716" spans="1:14" x14ac:dyDescent="0.25">
      <c r="A716" s="15"/>
      <c r="B716" s="15"/>
      <c r="C716" s="15"/>
      <c r="D716" s="15"/>
      <c r="E716" s="15"/>
      <c r="F716" s="15"/>
      <c r="G716" s="19" t="str">
        <f>IFERROR(VLOOKUP($F716,'POZ &amp; FİYAT'!$A$5:$C$44,3,FALSE),"")</f>
        <v/>
      </c>
      <c r="H716" s="15"/>
      <c r="I716" s="16"/>
      <c r="J716" s="16"/>
      <c r="K716" s="16"/>
      <c r="L716" s="16"/>
      <c r="M716" s="16"/>
      <c r="N716" s="20" t="str">
        <f>IF(COUNT(I716:M716)=0,"",PRODUCT(I716:M716))</f>
        <v/>
      </c>
    </row>
    <row r="717" spans="1:14" x14ac:dyDescent="0.25">
      <c r="A717" s="17"/>
      <c r="B717" s="17"/>
      <c r="C717" s="17"/>
      <c r="D717" s="17"/>
      <c r="E717" s="17"/>
      <c r="F717" s="17"/>
      <c r="G717" s="19" t="str">
        <f>IFERROR(VLOOKUP($F717,'POZ &amp; FİYAT'!$A$5:$C$44,3,FALSE),"")</f>
        <v/>
      </c>
      <c r="H717" s="17"/>
      <c r="I717" s="18"/>
      <c r="J717" s="18"/>
      <c r="K717" s="18"/>
      <c r="L717" s="18"/>
      <c r="M717" s="18"/>
      <c r="N717" s="20" t="str">
        <f>IF(COUNT(I717:M717)=0,"",PRODUCT(I717:M717))</f>
        <v/>
      </c>
    </row>
    <row r="718" spans="1:14" x14ac:dyDescent="0.25">
      <c r="A718" s="15"/>
      <c r="B718" s="15"/>
      <c r="C718" s="15"/>
      <c r="D718" s="15"/>
      <c r="E718" s="15"/>
      <c r="F718" s="15"/>
      <c r="G718" s="19" t="str">
        <f>IFERROR(VLOOKUP($F718,'POZ &amp; FİYAT'!$A$5:$C$44,3,FALSE),"")</f>
        <v/>
      </c>
      <c r="H718" s="15"/>
      <c r="I718" s="16"/>
      <c r="J718" s="16"/>
      <c r="K718" s="16"/>
      <c r="L718" s="16"/>
      <c r="M718" s="16"/>
      <c r="N718" s="20" t="str">
        <f>IF(COUNT(I718:M718)=0,"",PRODUCT(I718:M718))</f>
        <v/>
      </c>
    </row>
    <row r="719" spans="1:14" x14ac:dyDescent="0.25">
      <c r="A719" s="17"/>
      <c r="B719" s="17"/>
      <c r="C719" s="17"/>
      <c r="D719" s="17"/>
      <c r="E719" s="17"/>
      <c r="F719" s="17"/>
      <c r="G719" s="19" t="str">
        <f>IFERROR(VLOOKUP($F719,'POZ &amp; FİYAT'!$A$5:$C$44,3,FALSE),"")</f>
        <v/>
      </c>
      <c r="H719" s="17"/>
      <c r="I719" s="18"/>
      <c r="J719" s="18"/>
      <c r="K719" s="18"/>
      <c r="L719" s="18"/>
      <c r="M719" s="18"/>
      <c r="N719" s="20" t="str">
        <f>IF(COUNT(I719:M719)=0,"",PRODUCT(I719:M719))</f>
        <v/>
      </c>
    </row>
    <row r="720" spans="1:14" x14ac:dyDescent="0.25">
      <c r="A720" s="15"/>
      <c r="B720" s="15"/>
      <c r="C720" s="15"/>
      <c r="D720" s="15"/>
      <c r="E720" s="15"/>
      <c r="F720" s="15"/>
      <c r="G720" s="19" t="str">
        <f>IFERROR(VLOOKUP($F720,'POZ &amp; FİYAT'!$A$5:$C$44,3,FALSE),"")</f>
        <v/>
      </c>
      <c r="H720" s="15"/>
      <c r="I720" s="16"/>
      <c r="J720" s="16"/>
      <c r="K720" s="16"/>
      <c r="L720" s="16"/>
      <c r="M720" s="16"/>
      <c r="N720" s="20" t="str">
        <f>IF(COUNT(I720:M720)=0,"",PRODUCT(I720:M720))</f>
        <v/>
      </c>
    </row>
    <row r="721" spans="1:14" x14ac:dyDescent="0.25">
      <c r="A721" s="17"/>
      <c r="B721" s="17"/>
      <c r="C721" s="17"/>
      <c r="D721" s="17"/>
      <c r="E721" s="17"/>
      <c r="F721" s="17"/>
      <c r="G721" s="19" t="str">
        <f>IFERROR(VLOOKUP($F721,'POZ &amp; FİYAT'!$A$5:$C$44,3,FALSE),"")</f>
        <v/>
      </c>
      <c r="H721" s="17"/>
      <c r="I721" s="18"/>
      <c r="J721" s="18"/>
      <c r="K721" s="18"/>
      <c r="L721" s="18"/>
      <c r="M721" s="18"/>
      <c r="N721" s="20" t="str">
        <f>IF(COUNT(I721:M721)=0,"",PRODUCT(I721:M721))</f>
        <v/>
      </c>
    </row>
    <row r="722" spans="1:14" x14ac:dyDescent="0.25">
      <c r="A722" s="15"/>
      <c r="B722" s="15"/>
      <c r="C722" s="15"/>
      <c r="D722" s="15"/>
      <c r="E722" s="15"/>
      <c r="F722" s="15"/>
      <c r="G722" s="19" t="str">
        <f>IFERROR(VLOOKUP($F722,'POZ &amp; FİYAT'!$A$5:$C$44,3,FALSE),"")</f>
        <v/>
      </c>
      <c r="H722" s="15"/>
      <c r="I722" s="16"/>
      <c r="J722" s="16"/>
      <c r="K722" s="16"/>
      <c r="L722" s="16"/>
      <c r="M722" s="16"/>
      <c r="N722" s="20" t="str">
        <f>IF(COUNT(I722:M722)=0,"",PRODUCT(I722:M722))</f>
        <v/>
      </c>
    </row>
    <row r="723" spans="1:14" x14ac:dyDescent="0.25">
      <c r="A723" s="17"/>
      <c r="B723" s="17"/>
      <c r="C723" s="17"/>
      <c r="D723" s="17"/>
      <c r="E723" s="17"/>
      <c r="F723" s="17"/>
      <c r="G723" s="19" t="str">
        <f>IFERROR(VLOOKUP($F723,'POZ &amp; FİYAT'!$A$5:$C$44,3,FALSE),"")</f>
        <v/>
      </c>
      <c r="H723" s="17"/>
      <c r="I723" s="18"/>
      <c r="J723" s="18"/>
      <c r="K723" s="18"/>
      <c r="L723" s="18"/>
      <c r="M723" s="18"/>
      <c r="N723" s="20" t="str">
        <f>IF(COUNT(I723:M723)=0,"",PRODUCT(I723:M723))</f>
        <v/>
      </c>
    </row>
    <row r="724" spans="1:14" x14ac:dyDescent="0.25">
      <c r="A724" s="15"/>
      <c r="B724" s="15"/>
      <c r="C724" s="15"/>
      <c r="D724" s="15"/>
      <c r="E724" s="15"/>
      <c r="F724" s="15"/>
      <c r="G724" s="19" t="str">
        <f>IFERROR(VLOOKUP($F724,'POZ &amp; FİYAT'!$A$5:$C$44,3,FALSE),"")</f>
        <v/>
      </c>
      <c r="H724" s="15"/>
      <c r="I724" s="16"/>
      <c r="J724" s="16"/>
      <c r="K724" s="16"/>
      <c r="L724" s="16"/>
      <c r="M724" s="16"/>
      <c r="N724" s="20" t="str">
        <f>IF(COUNT(I724:M724)=0,"",PRODUCT(I724:M724))</f>
        <v/>
      </c>
    </row>
    <row r="725" spans="1:14" x14ac:dyDescent="0.25">
      <c r="A725" s="17"/>
      <c r="B725" s="17"/>
      <c r="C725" s="17"/>
      <c r="D725" s="17"/>
      <c r="E725" s="17"/>
      <c r="F725" s="17"/>
      <c r="G725" s="19" t="str">
        <f>IFERROR(VLOOKUP($F725,'POZ &amp; FİYAT'!$A$5:$C$44,3,FALSE),"")</f>
        <v/>
      </c>
      <c r="H725" s="17"/>
      <c r="I725" s="18"/>
      <c r="J725" s="18"/>
      <c r="K725" s="18"/>
      <c r="L725" s="18"/>
      <c r="M725" s="18"/>
      <c r="N725" s="20" t="str">
        <f>IF(COUNT(I725:M725)=0,"",PRODUCT(I725:M725))</f>
        <v/>
      </c>
    </row>
    <row r="726" spans="1:14" x14ac:dyDescent="0.25">
      <c r="A726" s="15"/>
      <c r="B726" s="15"/>
      <c r="C726" s="15"/>
      <c r="D726" s="15"/>
      <c r="E726" s="15"/>
      <c r="F726" s="15"/>
      <c r="G726" s="19" t="str">
        <f>IFERROR(VLOOKUP($F726,'POZ &amp; FİYAT'!$A$5:$C$44,3,FALSE),"")</f>
        <v/>
      </c>
      <c r="H726" s="15"/>
      <c r="I726" s="16"/>
      <c r="J726" s="16"/>
      <c r="K726" s="16"/>
      <c r="L726" s="16"/>
      <c r="M726" s="16"/>
      <c r="N726" s="20" t="str">
        <f>IF(COUNT(I726:M726)=0,"",PRODUCT(I726:M726))</f>
        <v/>
      </c>
    </row>
    <row r="727" spans="1:14" x14ac:dyDescent="0.25">
      <c r="A727" s="17"/>
      <c r="B727" s="17"/>
      <c r="C727" s="17"/>
      <c r="D727" s="17"/>
      <c r="E727" s="17"/>
      <c r="F727" s="17"/>
      <c r="G727" s="19" t="str">
        <f>IFERROR(VLOOKUP($F727,'POZ &amp; FİYAT'!$A$5:$C$44,3,FALSE),"")</f>
        <v/>
      </c>
      <c r="H727" s="17"/>
      <c r="I727" s="18"/>
      <c r="J727" s="18"/>
      <c r="K727" s="18"/>
      <c r="L727" s="18"/>
      <c r="M727" s="18"/>
      <c r="N727" s="20" t="str">
        <f>IF(COUNT(I727:M727)=0,"",PRODUCT(I727:M727))</f>
        <v/>
      </c>
    </row>
    <row r="728" spans="1:14" x14ac:dyDescent="0.25">
      <c r="A728" s="15"/>
      <c r="B728" s="15"/>
      <c r="C728" s="15"/>
      <c r="D728" s="15"/>
      <c r="E728" s="15"/>
      <c r="F728" s="15"/>
      <c r="G728" s="19" t="str">
        <f>IFERROR(VLOOKUP($F728,'POZ &amp; FİYAT'!$A$5:$C$44,3,FALSE),"")</f>
        <v/>
      </c>
      <c r="H728" s="15"/>
      <c r="I728" s="16"/>
      <c r="J728" s="16"/>
      <c r="K728" s="16"/>
      <c r="L728" s="16"/>
      <c r="M728" s="16"/>
      <c r="N728" s="20" t="str">
        <f>IF(COUNT(I728:M728)=0,"",PRODUCT(I728:M728))</f>
        <v/>
      </c>
    </row>
    <row r="729" spans="1:14" x14ac:dyDescent="0.25">
      <c r="A729" s="17"/>
      <c r="B729" s="17"/>
      <c r="C729" s="17"/>
      <c r="D729" s="17"/>
      <c r="E729" s="17"/>
      <c r="F729" s="17"/>
      <c r="G729" s="19" t="str">
        <f>IFERROR(VLOOKUP($F729,'POZ &amp; FİYAT'!$A$5:$C$44,3,FALSE),"")</f>
        <v/>
      </c>
      <c r="H729" s="17"/>
      <c r="I729" s="18"/>
      <c r="J729" s="18"/>
      <c r="K729" s="18"/>
      <c r="L729" s="18"/>
      <c r="M729" s="18"/>
      <c r="N729" s="20" t="str">
        <f>IF(COUNT(I729:M729)=0,"",PRODUCT(I729:M729))</f>
        <v/>
      </c>
    </row>
    <row r="730" spans="1:14" x14ac:dyDescent="0.25">
      <c r="A730" s="15"/>
      <c r="B730" s="15"/>
      <c r="C730" s="15"/>
      <c r="D730" s="15"/>
      <c r="E730" s="15"/>
      <c r="F730" s="15"/>
      <c r="G730" s="19" t="str">
        <f>IFERROR(VLOOKUP($F730,'POZ &amp; FİYAT'!$A$5:$C$44,3,FALSE),"")</f>
        <v/>
      </c>
      <c r="H730" s="15"/>
      <c r="I730" s="16"/>
      <c r="J730" s="16"/>
      <c r="K730" s="16"/>
      <c r="L730" s="16"/>
      <c r="M730" s="16"/>
      <c r="N730" s="20" t="str">
        <f>IF(COUNT(I730:M730)=0,"",PRODUCT(I730:M730))</f>
        <v/>
      </c>
    </row>
    <row r="731" spans="1:14" x14ac:dyDescent="0.25">
      <c r="A731" s="17"/>
      <c r="B731" s="17"/>
      <c r="C731" s="17"/>
      <c r="D731" s="17"/>
      <c r="E731" s="17"/>
      <c r="F731" s="17"/>
      <c r="G731" s="19" t="str">
        <f>IFERROR(VLOOKUP($F731,'POZ &amp; FİYAT'!$A$5:$C$44,3,FALSE),"")</f>
        <v/>
      </c>
      <c r="H731" s="17"/>
      <c r="I731" s="18"/>
      <c r="J731" s="18"/>
      <c r="K731" s="18"/>
      <c r="L731" s="18"/>
      <c r="M731" s="18"/>
      <c r="N731" s="20" t="str">
        <f>IF(COUNT(I731:M731)=0,"",PRODUCT(I731:M731))</f>
        <v/>
      </c>
    </row>
    <row r="732" spans="1:14" x14ac:dyDescent="0.25">
      <c r="A732" s="15"/>
      <c r="B732" s="15"/>
      <c r="C732" s="15"/>
      <c r="D732" s="15"/>
      <c r="E732" s="15"/>
      <c r="F732" s="15"/>
      <c r="G732" s="19" t="str">
        <f>IFERROR(VLOOKUP($F732,'POZ &amp; FİYAT'!$A$5:$C$44,3,FALSE),"")</f>
        <v/>
      </c>
      <c r="H732" s="15"/>
      <c r="I732" s="16"/>
      <c r="J732" s="16"/>
      <c r="K732" s="16"/>
      <c r="L732" s="16"/>
      <c r="M732" s="16"/>
      <c r="N732" s="20" t="str">
        <f>IF(COUNT(I732:M732)=0,"",PRODUCT(I732:M732))</f>
        <v/>
      </c>
    </row>
    <row r="733" spans="1:14" x14ac:dyDescent="0.25">
      <c r="A733" s="17"/>
      <c r="B733" s="17"/>
      <c r="C733" s="17"/>
      <c r="D733" s="17"/>
      <c r="E733" s="17"/>
      <c r="F733" s="17"/>
      <c r="G733" s="19" t="str">
        <f>IFERROR(VLOOKUP($F733,'POZ &amp; FİYAT'!$A$5:$C$44,3,FALSE),"")</f>
        <v/>
      </c>
      <c r="H733" s="17"/>
      <c r="I733" s="18"/>
      <c r="J733" s="18"/>
      <c r="K733" s="18"/>
      <c r="L733" s="18"/>
      <c r="M733" s="18"/>
      <c r="N733" s="20" t="str">
        <f>IF(COUNT(I733:M733)=0,"",PRODUCT(I733:M733))</f>
        <v/>
      </c>
    </row>
    <row r="734" spans="1:14" x14ac:dyDescent="0.25">
      <c r="A734" s="15"/>
      <c r="B734" s="15"/>
      <c r="C734" s="15"/>
      <c r="D734" s="15"/>
      <c r="E734" s="15"/>
      <c r="F734" s="15"/>
      <c r="G734" s="19" t="str">
        <f>IFERROR(VLOOKUP($F734,'POZ &amp; FİYAT'!$A$5:$C$44,3,FALSE),"")</f>
        <v/>
      </c>
      <c r="H734" s="15"/>
      <c r="I734" s="16"/>
      <c r="J734" s="16"/>
      <c r="K734" s="16"/>
      <c r="L734" s="16"/>
      <c r="M734" s="16"/>
      <c r="N734" s="20" t="str">
        <f>IF(COUNT(I734:M734)=0,"",PRODUCT(I734:M734))</f>
        <v/>
      </c>
    </row>
    <row r="735" spans="1:14" x14ac:dyDescent="0.25">
      <c r="A735" s="17"/>
      <c r="B735" s="17"/>
      <c r="C735" s="17"/>
      <c r="D735" s="17"/>
      <c r="E735" s="17"/>
      <c r="F735" s="17"/>
      <c r="G735" s="19" t="str">
        <f>IFERROR(VLOOKUP($F735,'POZ &amp; FİYAT'!$A$5:$C$44,3,FALSE),"")</f>
        <v/>
      </c>
      <c r="H735" s="17"/>
      <c r="I735" s="18"/>
      <c r="J735" s="18"/>
      <c r="K735" s="18"/>
      <c r="L735" s="18"/>
      <c r="M735" s="18"/>
      <c r="N735" s="20" t="str">
        <f>IF(COUNT(I735:M735)=0,"",PRODUCT(I735:M735))</f>
        <v/>
      </c>
    </row>
    <row r="736" spans="1:14" x14ac:dyDescent="0.25">
      <c r="A736" s="15"/>
      <c r="B736" s="15"/>
      <c r="C736" s="15"/>
      <c r="D736" s="15"/>
      <c r="E736" s="15"/>
      <c r="F736" s="15"/>
      <c r="G736" s="19" t="str">
        <f>IFERROR(VLOOKUP($F736,'POZ &amp; FİYAT'!$A$5:$C$44,3,FALSE),"")</f>
        <v/>
      </c>
      <c r="H736" s="15"/>
      <c r="I736" s="16"/>
      <c r="J736" s="16"/>
      <c r="K736" s="16"/>
      <c r="L736" s="16"/>
      <c r="M736" s="16"/>
      <c r="N736" s="20" t="str">
        <f>IF(COUNT(I736:M736)=0,"",PRODUCT(I736:M736))</f>
        <v/>
      </c>
    </row>
    <row r="737" spans="1:14" x14ac:dyDescent="0.25">
      <c r="A737" s="17"/>
      <c r="B737" s="17"/>
      <c r="C737" s="17"/>
      <c r="D737" s="17"/>
      <c r="E737" s="17"/>
      <c r="F737" s="17"/>
      <c r="G737" s="19" t="str">
        <f>IFERROR(VLOOKUP($F737,'POZ &amp; FİYAT'!$A$5:$C$44,3,FALSE),"")</f>
        <v/>
      </c>
      <c r="H737" s="17"/>
      <c r="I737" s="18"/>
      <c r="J737" s="18"/>
      <c r="K737" s="18"/>
      <c r="L737" s="18"/>
      <c r="M737" s="18"/>
      <c r="N737" s="20" t="str">
        <f>IF(COUNT(I737:M737)=0,"",PRODUCT(I737:M737))</f>
        <v/>
      </c>
    </row>
    <row r="738" spans="1:14" x14ac:dyDescent="0.25">
      <c r="A738" s="15"/>
      <c r="B738" s="15"/>
      <c r="C738" s="15"/>
      <c r="D738" s="15"/>
      <c r="E738" s="15"/>
      <c r="F738" s="15"/>
      <c r="G738" s="19" t="str">
        <f>IFERROR(VLOOKUP($F738,'POZ &amp; FİYAT'!$A$5:$C$44,3,FALSE),"")</f>
        <v/>
      </c>
      <c r="H738" s="15"/>
      <c r="I738" s="16"/>
      <c r="J738" s="16"/>
      <c r="K738" s="16"/>
      <c r="L738" s="16"/>
      <c r="M738" s="16"/>
      <c r="N738" s="20" t="str">
        <f>IF(COUNT(I738:M738)=0,"",PRODUCT(I738:M738))</f>
        <v/>
      </c>
    </row>
    <row r="739" spans="1:14" x14ac:dyDescent="0.25">
      <c r="A739" s="17"/>
      <c r="B739" s="17"/>
      <c r="C739" s="17"/>
      <c r="D739" s="17"/>
      <c r="E739" s="17"/>
      <c r="F739" s="17"/>
      <c r="G739" s="19" t="str">
        <f>IFERROR(VLOOKUP($F739,'POZ &amp; FİYAT'!$A$5:$C$44,3,FALSE),"")</f>
        <v/>
      </c>
      <c r="H739" s="17"/>
      <c r="I739" s="18"/>
      <c r="J739" s="18"/>
      <c r="K739" s="18"/>
      <c r="L739" s="18"/>
      <c r="M739" s="18"/>
      <c r="N739" s="20" t="str">
        <f>IF(COUNT(I739:M739)=0,"",PRODUCT(I739:M739))</f>
        <v/>
      </c>
    </row>
    <row r="740" spans="1:14" x14ac:dyDescent="0.25">
      <c r="A740" s="15"/>
      <c r="B740" s="15"/>
      <c r="C740" s="15"/>
      <c r="D740" s="15"/>
      <c r="E740" s="15"/>
      <c r="F740" s="15"/>
      <c r="G740" s="19" t="str">
        <f>IFERROR(VLOOKUP($F740,'POZ &amp; FİYAT'!$A$5:$C$44,3,FALSE),"")</f>
        <v/>
      </c>
      <c r="H740" s="15"/>
      <c r="I740" s="16"/>
      <c r="J740" s="16"/>
      <c r="K740" s="16"/>
      <c r="L740" s="16"/>
      <c r="M740" s="16"/>
      <c r="N740" s="20" t="str">
        <f>IF(COUNT(I740:M740)=0,"",PRODUCT(I740:M740))</f>
        <v/>
      </c>
    </row>
    <row r="741" spans="1:14" x14ac:dyDescent="0.25">
      <c r="A741" s="17"/>
      <c r="B741" s="17"/>
      <c r="C741" s="17"/>
      <c r="D741" s="17"/>
      <c r="E741" s="17"/>
      <c r="F741" s="17"/>
      <c r="G741" s="19" t="str">
        <f>IFERROR(VLOOKUP($F741,'POZ &amp; FİYAT'!$A$5:$C$44,3,FALSE),"")</f>
        <v/>
      </c>
      <c r="H741" s="17"/>
      <c r="I741" s="18"/>
      <c r="J741" s="18"/>
      <c r="K741" s="18"/>
      <c r="L741" s="18"/>
      <c r="M741" s="18"/>
      <c r="N741" s="20" t="str">
        <f>IF(COUNT(I741:M741)=0,"",PRODUCT(I741:M741))</f>
        <v/>
      </c>
    </row>
    <row r="742" spans="1:14" x14ac:dyDescent="0.25">
      <c r="A742" s="15"/>
      <c r="B742" s="15"/>
      <c r="C742" s="15"/>
      <c r="D742" s="15"/>
      <c r="E742" s="15"/>
      <c r="F742" s="15"/>
      <c r="G742" s="19" t="str">
        <f>IFERROR(VLOOKUP($F742,'POZ &amp; FİYAT'!$A$5:$C$44,3,FALSE),"")</f>
        <v/>
      </c>
      <c r="H742" s="15"/>
      <c r="I742" s="16"/>
      <c r="J742" s="16"/>
      <c r="K742" s="16"/>
      <c r="L742" s="16"/>
      <c r="M742" s="16"/>
      <c r="N742" s="20" t="str">
        <f>IF(COUNT(I742:M742)=0,"",PRODUCT(I742:M742))</f>
        <v/>
      </c>
    </row>
    <row r="743" spans="1:14" x14ac:dyDescent="0.25">
      <c r="A743" s="17"/>
      <c r="B743" s="17"/>
      <c r="C743" s="17"/>
      <c r="D743" s="17"/>
      <c r="E743" s="17"/>
      <c r="F743" s="17"/>
      <c r="G743" s="19" t="str">
        <f>IFERROR(VLOOKUP($F743,'POZ &amp; FİYAT'!$A$5:$C$44,3,FALSE),"")</f>
        <v/>
      </c>
      <c r="H743" s="17"/>
      <c r="I743" s="18"/>
      <c r="J743" s="18"/>
      <c r="K743" s="18"/>
      <c r="L743" s="18"/>
      <c r="M743" s="18"/>
      <c r="N743" s="20" t="str">
        <f>IF(COUNT(I743:M743)=0,"",PRODUCT(I743:M743))</f>
        <v/>
      </c>
    </row>
    <row r="744" spans="1:14" x14ac:dyDescent="0.25">
      <c r="A744" s="15"/>
      <c r="B744" s="15"/>
      <c r="C744" s="15"/>
      <c r="D744" s="15"/>
      <c r="E744" s="15"/>
      <c r="F744" s="15"/>
      <c r="G744" s="19" t="str">
        <f>IFERROR(VLOOKUP($F744,'POZ &amp; FİYAT'!$A$5:$C$44,3,FALSE),"")</f>
        <v/>
      </c>
      <c r="H744" s="15"/>
      <c r="I744" s="16"/>
      <c r="J744" s="16"/>
      <c r="K744" s="16"/>
      <c r="L744" s="16"/>
      <c r="M744" s="16"/>
      <c r="N744" s="20" t="str">
        <f>IF(COUNT(I744:M744)=0,"",PRODUCT(I744:M744))</f>
        <v/>
      </c>
    </row>
    <row r="745" spans="1:14" x14ac:dyDescent="0.25">
      <c r="A745" s="17"/>
      <c r="B745" s="17"/>
      <c r="C745" s="17"/>
      <c r="D745" s="17"/>
      <c r="E745" s="17"/>
      <c r="F745" s="17"/>
      <c r="G745" s="19" t="str">
        <f>IFERROR(VLOOKUP($F745,'POZ &amp; FİYAT'!$A$5:$C$44,3,FALSE),"")</f>
        <v/>
      </c>
      <c r="H745" s="17"/>
      <c r="I745" s="18"/>
      <c r="J745" s="18"/>
      <c r="K745" s="18"/>
      <c r="L745" s="18"/>
      <c r="M745" s="18"/>
      <c r="N745" s="20" t="str">
        <f>IF(COUNT(I745:M745)=0,"",PRODUCT(I745:M745))</f>
        <v/>
      </c>
    </row>
    <row r="746" spans="1:14" x14ac:dyDescent="0.25">
      <c r="A746" s="15"/>
      <c r="B746" s="15"/>
      <c r="C746" s="15"/>
      <c r="D746" s="15"/>
      <c r="E746" s="15"/>
      <c r="F746" s="15"/>
      <c r="G746" s="19" t="str">
        <f>IFERROR(VLOOKUP($F746,'POZ &amp; FİYAT'!$A$5:$C$44,3,FALSE),"")</f>
        <v/>
      </c>
      <c r="H746" s="15"/>
      <c r="I746" s="16"/>
      <c r="J746" s="16"/>
      <c r="K746" s="16"/>
      <c r="L746" s="16"/>
      <c r="M746" s="16"/>
      <c r="N746" s="20" t="str">
        <f>IF(COUNT(I746:M746)=0,"",PRODUCT(I746:M746))</f>
        <v/>
      </c>
    </row>
    <row r="747" spans="1:14" x14ac:dyDescent="0.25">
      <c r="A747" s="17"/>
      <c r="B747" s="17"/>
      <c r="C747" s="17"/>
      <c r="D747" s="17"/>
      <c r="E747" s="17"/>
      <c r="F747" s="17"/>
      <c r="G747" s="19" t="str">
        <f>IFERROR(VLOOKUP($F747,'POZ &amp; FİYAT'!$A$5:$C$44,3,FALSE),"")</f>
        <v/>
      </c>
      <c r="H747" s="17"/>
      <c r="I747" s="18"/>
      <c r="J747" s="18"/>
      <c r="K747" s="18"/>
      <c r="L747" s="18"/>
      <c r="M747" s="18"/>
      <c r="N747" s="20" t="str">
        <f>IF(COUNT(I747:M747)=0,"",PRODUCT(I747:M747))</f>
        <v/>
      </c>
    </row>
    <row r="748" spans="1:14" x14ac:dyDescent="0.25">
      <c r="A748" s="15"/>
      <c r="B748" s="15"/>
      <c r="C748" s="15"/>
      <c r="D748" s="15"/>
      <c r="E748" s="15"/>
      <c r="F748" s="15"/>
      <c r="G748" s="19" t="str">
        <f>IFERROR(VLOOKUP($F748,'POZ &amp; FİYAT'!$A$5:$C$44,3,FALSE),"")</f>
        <v/>
      </c>
      <c r="H748" s="15"/>
      <c r="I748" s="16"/>
      <c r="J748" s="16"/>
      <c r="K748" s="16"/>
      <c r="L748" s="16"/>
      <c r="M748" s="16"/>
      <c r="N748" s="20" t="str">
        <f>IF(COUNT(I748:M748)=0,"",PRODUCT(I748:M748))</f>
        <v/>
      </c>
    </row>
    <row r="749" spans="1:14" x14ac:dyDescent="0.25">
      <c r="A749" s="17"/>
      <c r="B749" s="17"/>
      <c r="C749" s="17"/>
      <c r="D749" s="17"/>
      <c r="E749" s="17"/>
      <c r="F749" s="17"/>
      <c r="G749" s="19" t="str">
        <f>IFERROR(VLOOKUP($F749,'POZ &amp; FİYAT'!$A$5:$C$44,3,FALSE),"")</f>
        <v/>
      </c>
      <c r="H749" s="17"/>
      <c r="I749" s="18"/>
      <c r="J749" s="18"/>
      <c r="K749" s="18"/>
      <c r="L749" s="18"/>
      <c r="M749" s="18"/>
      <c r="N749" s="20" t="str">
        <f>IF(COUNT(I749:M749)=0,"",PRODUCT(I749:M749))</f>
        <v/>
      </c>
    </row>
    <row r="750" spans="1:14" x14ac:dyDescent="0.25">
      <c r="A750" s="15"/>
      <c r="B750" s="15"/>
      <c r="C750" s="15"/>
      <c r="D750" s="15"/>
      <c r="E750" s="15"/>
      <c r="F750" s="15"/>
      <c r="G750" s="19" t="str">
        <f>IFERROR(VLOOKUP($F750,'POZ &amp; FİYAT'!$A$5:$C$44,3,FALSE),"")</f>
        <v/>
      </c>
      <c r="H750" s="15"/>
      <c r="I750" s="16"/>
      <c r="J750" s="16"/>
      <c r="K750" s="16"/>
      <c r="L750" s="16"/>
      <c r="M750" s="16"/>
      <c r="N750" s="20" t="str">
        <f>IF(COUNT(I750:M750)=0,"",PRODUCT(I750:M750))</f>
        <v/>
      </c>
    </row>
    <row r="751" spans="1:14" x14ac:dyDescent="0.25">
      <c r="A751" s="17"/>
      <c r="B751" s="17"/>
      <c r="C751" s="17"/>
      <c r="D751" s="17"/>
      <c r="E751" s="17"/>
      <c r="F751" s="17"/>
      <c r="G751" s="19" t="str">
        <f>IFERROR(VLOOKUP($F751,'POZ &amp; FİYAT'!$A$5:$C$44,3,FALSE),"")</f>
        <v/>
      </c>
      <c r="H751" s="17"/>
      <c r="I751" s="18"/>
      <c r="J751" s="18"/>
      <c r="K751" s="18"/>
      <c r="L751" s="18"/>
      <c r="M751" s="18"/>
      <c r="N751" s="20" t="str">
        <f>IF(COUNT(I751:M751)=0,"",PRODUCT(I751:M751))</f>
        <v/>
      </c>
    </row>
    <row r="752" spans="1:14" x14ac:dyDescent="0.25">
      <c r="A752" s="15"/>
      <c r="B752" s="15"/>
      <c r="C752" s="15"/>
      <c r="D752" s="15"/>
      <c r="E752" s="15"/>
      <c r="F752" s="15"/>
      <c r="G752" s="19" t="str">
        <f>IFERROR(VLOOKUP($F752,'POZ &amp; FİYAT'!$A$5:$C$44,3,FALSE),"")</f>
        <v/>
      </c>
      <c r="H752" s="15"/>
      <c r="I752" s="16"/>
      <c r="J752" s="16"/>
      <c r="K752" s="16"/>
      <c r="L752" s="16"/>
      <c r="M752" s="16"/>
      <c r="N752" s="20" t="str">
        <f>IF(COUNT(I752:M752)=0,"",PRODUCT(I752:M752))</f>
        <v/>
      </c>
    </row>
    <row r="753" spans="1:14" x14ac:dyDescent="0.25">
      <c r="A753" s="17"/>
      <c r="B753" s="17"/>
      <c r="C753" s="17"/>
      <c r="D753" s="17"/>
      <c r="E753" s="17"/>
      <c r="F753" s="17"/>
      <c r="G753" s="19" t="str">
        <f>IFERROR(VLOOKUP($F753,'POZ &amp; FİYAT'!$A$5:$C$44,3,FALSE),"")</f>
        <v/>
      </c>
      <c r="H753" s="17"/>
      <c r="I753" s="18"/>
      <c r="J753" s="18"/>
      <c r="K753" s="18"/>
      <c r="L753" s="18"/>
      <c r="M753" s="18"/>
      <c r="N753" s="20" t="str">
        <f>IF(COUNT(I753:M753)=0,"",PRODUCT(I753:M753))</f>
        <v/>
      </c>
    </row>
    <row r="754" spans="1:14" x14ac:dyDescent="0.25">
      <c r="A754" s="15"/>
      <c r="B754" s="15"/>
      <c r="C754" s="15"/>
      <c r="D754" s="15"/>
      <c r="E754" s="15"/>
      <c r="F754" s="15"/>
      <c r="G754" s="19" t="str">
        <f>IFERROR(VLOOKUP($F754,'POZ &amp; FİYAT'!$A$5:$C$44,3,FALSE),"")</f>
        <v/>
      </c>
      <c r="H754" s="15"/>
      <c r="I754" s="16"/>
      <c r="J754" s="16"/>
      <c r="K754" s="16"/>
      <c r="L754" s="16"/>
      <c r="M754" s="16"/>
      <c r="N754" s="20" t="str">
        <f>IF(COUNT(I754:M754)=0,"",PRODUCT(I754:M754))</f>
        <v/>
      </c>
    </row>
    <row r="755" spans="1:14" x14ac:dyDescent="0.25">
      <c r="A755" s="17"/>
      <c r="B755" s="17"/>
      <c r="C755" s="17"/>
      <c r="D755" s="17"/>
      <c r="E755" s="17"/>
      <c r="F755" s="17"/>
      <c r="G755" s="19" t="str">
        <f>IFERROR(VLOOKUP($F755,'POZ &amp; FİYAT'!$A$5:$C$44,3,FALSE),"")</f>
        <v/>
      </c>
      <c r="H755" s="17"/>
      <c r="I755" s="18"/>
      <c r="J755" s="18"/>
      <c r="K755" s="18"/>
      <c r="L755" s="18"/>
      <c r="M755" s="18"/>
      <c r="N755" s="20" t="str">
        <f>IF(COUNT(I755:M755)=0,"",PRODUCT(I755:M755))</f>
        <v/>
      </c>
    </row>
    <row r="756" spans="1:14" x14ac:dyDescent="0.25">
      <c r="A756" s="15"/>
      <c r="B756" s="15"/>
      <c r="C756" s="15"/>
      <c r="D756" s="15"/>
      <c r="E756" s="15"/>
      <c r="F756" s="15"/>
      <c r="G756" s="19" t="str">
        <f>IFERROR(VLOOKUP($F756,'POZ &amp; FİYAT'!$A$5:$C$44,3,FALSE),"")</f>
        <v/>
      </c>
      <c r="H756" s="15"/>
      <c r="I756" s="16"/>
      <c r="J756" s="16"/>
      <c r="K756" s="16"/>
      <c r="L756" s="16"/>
      <c r="M756" s="16"/>
      <c r="N756" s="20" t="str">
        <f>IF(COUNT(I756:M756)=0,"",PRODUCT(I756:M756))</f>
        <v/>
      </c>
    </row>
    <row r="757" spans="1:14" x14ac:dyDescent="0.25">
      <c r="A757" s="17"/>
      <c r="B757" s="17"/>
      <c r="C757" s="17"/>
      <c r="D757" s="17"/>
      <c r="E757" s="17"/>
      <c r="F757" s="17"/>
      <c r="G757" s="19" t="str">
        <f>IFERROR(VLOOKUP($F757,'POZ &amp; FİYAT'!$A$5:$C$44,3,FALSE),"")</f>
        <v/>
      </c>
      <c r="H757" s="17"/>
      <c r="I757" s="18"/>
      <c r="J757" s="18"/>
      <c r="K757" s="18"/>
      <c r="L757" s="18"/>
      <c r="M757" s="18"/>
      <c r="N757" s="20" t="str">
        <f>IF(COUNT(I757:M757)=0,"",PRODUCT(I757:M757))</f>
        <v/>
      </c>
    </row>
    <row r="758" spans="1:14" x14ac:dyDescent="0.25">
      <c r="A758" s="15"/>
      <c r="B758" s="15"/>
      <c r="C758" s="15"/>
      <c r="D758" s="15"/>
      <c r="E758" s="15"/>
      <c r="F758" s="15"/>
      <c r="G758" s="19" t="str">
        <f>IFERROR(VLOOKUP($F758,'POZ &amp; FİYAT'!$A$5:$C$44,3,FALSE),"")</f>
        <v/>
      </c>
      <c r="H758" s="15"/>
      <c r="I758" s="16"/>
      <c r="J758" s="16"/>
      <c r="K758" s="16"/>
      <c r="L758" s="16"/>
      <c r="M758" s="16"/>
      <c r="N758" s="20" t="str">
        <f>IF(COUNT(I758:M758)=0,"",PRODUCT(I758:M758))</f>
        <v/>
      </c>
    </row>
    <row r="759" spans="1:14" x14ac:dyDescent="0.25">
      <c r="A759" s="17"/>
      <c r="B759" s="17"/>
      <c r="C759" s="17"/>
      <c r="D759" s="17"/>
      <c r="E759" s="17"/>
      <c r="F759" s="17"/>
      <c r="G759" s="19" t="str">
        <f>IFERROR(VLOOKUP($F759,'POZ &amp; FİYAT'!$A$5:$C$44,3,FALSE),"")</f>
        <v/>
      </c>
      <c r="H759" s="17"/>
      <c r="I759" s="18"/>
      <c r="J759" s="18"/>
      <c r="K759" s="18"/>
      <c r="L759" s="18"/>
      <c r="M759" s="18"/>
      <c r="N759" s="20" t="str">
        <f>IF(COUNT(I759:M759)=0,"",PRODUCT(I759:M759))</f>
        <v/>
      </c>
    </row>
    <row r="760" spans="1:14" x14ac:dyDescent="0.25">
      <c r="A760" s="15"/>
      <c r="B760" s="15"/>
      <c r="C760" s="15"/>
      <c r="D760" s="15"/>
      <c r="E760" s="15"/>
      <c r="F760" s="15"/>
      <c r="G760" s="19" t="str">
        <f>IFERROR(VLOOKUP($F760,'POZ &amp; FİYAT'!$A$5:$C$44,3,FALSE),"")</f>
        <v/>
      </c>
      <c r="H760" s="15"/>
      <c r="I760" s="16"/>
      <c r="J760" s="16"/>
      <c r="K760" s="16"/>
      <c r="L760" s="16"/>
      <c r="M760" s="16"/>
      <c r="N760" s="20" t="str">
        <f>IF(COUNT(I760:M760)=0,"",PRODUCT(I760:M760))</f>
        <v/>
      </c>
    </row>
    <row r="761" spans="1:14" x14ac:dyDescent="0.25">
      <c r="A761" s="17"/>
      <c r="B761" s="17"/>
      <c r="C761" s="17"/>
      <c r="D761" s="17"/>
      <c r="E761" s="17"/>
      <c r="F761" s="17"/>
      <c r="G761" s="19" t="str">
        <f>IFERROR(VLOOKUP($F761,'POZ &amp; FİYAT'!$A$5:$C$44,3,FALSE),"")</f>
        <v/>
      </c>
      <c r="H761" s="17"/>
      <c r="I761" s="18"/>
      <c r="J761" s="18"/>
      <c r="K761" s="18"/>
      <c r="L761" s="18"/>
      <c r="M761" s="18"/>
      <c r="N761" s="20" t="str">
        <f>IF(COUNT(I761:M761)=0,"",PRODUCT(I761:M761))</f>
        <v/>
      </c>
    </row>
    <row r="762" spans="1:14" x14ac:dyDescent="0.25">
      <c r="A762" s="15"/>
      <c r="B762" s="15"/>
      <c r="C762" s="15"/>
      <c r="D762" s="15"/>
      <c r="E762" s="15"/>
      <c r="F762" s="15"/>
      <c r="G762" s="19" t="str">
        <f>IFERROR(VLOOKUP($F762,'POZ &amp; FİYAT'!$A$5:$C$44,3,FALSE),"")</f>
        <v/>
      </c>
      <c r="H762" s="15"/>
      <c r="I762" s="16"/>
      <c r="J762" s="16"/>
      <c r="K762" s="16"/>
      <c r="L762" s="16"/>
      <c r="M762" s="16"/>
      <c r="N762" s="20" t="str">
        <f>IF(COUNT(I762:M762)=0,"",PRODUCT(I762:M762))</f>
        <v/>
      </c>
    </row>
    <row r="763" spans="1:14" x14ac:dyDescent="0.25">
      <c r="A763" s="17"/>
      <c r="B763" s="17"/>
      <c r="C763" s="17"/>
      <c r="D763" s="17"/>
      <c r="E763" s="17"/>
      <c r="F763" s="17"/>
      <c r="G763" s="19" t="str">
        <f>IFERROR(VLOOKUP($F763,'POZ &amp; FİYAT'!$A$5:$C$44,3,FALSE),"")</f>
        <v/>
      </c>
      <c r="H763" s="17"/>
      <c r="I763" s="18"/>
      <c r="J763" s="18"/>
      <c r="K763" s="18"/>
      <c r="L763" s="18"/>
      <c r="M763" s="18"/>
      <c r="N763" s="20" t="str">
        <f>IF(COUNT(I763:M763)=0,"",PRODUCT(I763:M763))</f>
        <v/>
      </c>
    </row>
    <row r="764" spans="1:14" x14ac:dyDescent="0.25">
      <c r="A764" s="15"/>
      <c r="B764" s="15"/>
      <c r="C764" s="15"/>
      <c r="D764" s="15"/>
      <c r="E764" s="15"/>
      <c r="F764" s="15"/>
      <c r="G764" s="19" t="str">
        <f>IFERROR(VLOOKUP($F764,'POZ &amp; FİYAT'!$A$5:$C$44,3,FALSE),"")</f>
        <v/>
      </c>
      <c r="H764" s="15"/>
      <c r="I764" s="16"/>
      <c r="J764" s="16"/>
      <c r="K764" s="16"/>
      <c r="L764" s="16"/>
      <c r="M764" s="16"/>
      <c r="N764" s="20" t="str">
        <f>IF(COUNT(I764:M764)=0,"",PRODUCT(I764:M764))</f>
        <v/>
      </c>
    </row>
    <row r="765" spans="1:14" x14ac:dyDescent="0.25">
      <c r="A765" s="17"/>
      <c r="B765" s="17"/>
      <c r="C765" s="17"/>
      <c r="D765" s="17"/>
      <c r="E765" s="17"/>
      <c r="F765" s="17"/>
      <c r="G765" s="19" t="str">
        <f>IFERROR(VLOOKUP($F765,'POZ &amp; FİYAT'!$A$5:$C$44,3,FALSE),"")</f>
        <v/>
      </c>
      <c r="H765" s="17"/>
      <c r="I765" s="18"/>
      <c r="J765" s="18"/>
      <c r="K765" s="18"/>
      <c r="L765" s="18"/>
      <c r="M765" s="18"/>
      <c r="N765" s="20" t="str">
        <f>IF(COUNT(I765:M765)=0,"",PRODUCT(I765:M765))</f>
        <v/>
      </c>
    </row>
    <row r="766" spans="1:14" x14ac:dyDescent="0.25">
      <c r="A766" s="15"/>
      <c r="B766" s="15"/>
      <c r="C766" s="15"/>
      <c r="D766" s="15"/>
      <c r="E766" s="15"/>
      <c r="F766" s="15"/>
      <c r="G766" s="19" t="str">
        <f>IFERROR(VLOOKUP($F766,'POZ &amp; FİYAT'!$A$5:$C$44,3,FALSE),"")</f>
        <v/>
      </c>
      <c r="H766" s="15"/>
      <c r="I766" s="16"/>
      <c r="J766" s="16"/>
      <c r="K766" s="16"/>
      <c r="L766" s="16"/>
      <c r="M766" s="16"/>
      <c r="N766" s="20" t="str">
        <f>IF(COUNT(I766:M766)=0,"",PRODUCT(I766:M766))</f>
        <v/>
      </c>
    </row>
    <row r="767" spans="1:14" x14ac:dyDescent="0.25">
      <c r="A767" s="17"/>
      <c r="B767" s="17"/>
      <c r="C767" s="17"/>
      <c r="D767" s="17"/>
      <c r="E767" s="17"/>
      <c r="F767" s="17"/>
      <c r="G767" s="19" t="str">
        <f>IFERROR(VLOOKUP($F767,'POZ &amp; FİYAT'!$A$5:$C$44,3,FALSE),"")</f>
        <v/>
      </c>
      <c r="H767" s="17"/>
      <c r="I767" s="18"/>
      <c r="J767" s="18"/>
      <c r="K767" s="18"/>
      <c r="L767" s="18"/>
      <c r="M767" s="18"/>
      <c r="N767" s="20" t="str">
        <f>IF(COUNT(I767:M767)=0,"",PRODUCT(I767:M767))</f>
        <v/>
      </c>
    </row>
    <row r="768" spans="1:14" x14ac:dyDescent="0.25">
      <c r="A768" s="15"/>
      <c r="B768" s="15"/>
      <c r="C768" s="15"/>
      <c r="D768" s="15"/>
      <c r="E768" s="15"/>
      <c r="F768" s="15"/>
      <c r="G768" s="19" t="str">
        <f>IFERROR(VLOOKUP($F768,'POZ &amp; FİYAT'!$A$5:$C$44,3,FALSE),"")</f>
        <v/>
      </c>
      <c r="H768" s="15"/>
      <c r="I768" s="16"/>
      <c r="J768" s="16"/>
      <c r="K768" s="16"/>
      <c r="L768" s="16"/>
      <c r="M768" s="16"/>
      <c r="N768" s="20" t="str">
        <f>IF(COUNT(I768:M768)=0,"",PRODUCT(I768:M768))</f>
        <v/>
      </c>
    </row>
    <row r="769" spans="1:14" x14ac:dyDescent="0.25">
      <c r="A769" s="17"/>
      <c r="B769" s="17"/>
      <c r="C769" s="17"/>
      <c r="D769" s="17"/>
      <c r="E769" s="17"/>
      <c r="F769" s="17"/>
      <c r="G769" s="19" t="str">
        <f>IFERROR(VLOOKUP($F769,'POZ &amp; FİYAT'!$A$5:$C$44,3,FALSE),"")</f>
        <v/>
      </c>
      <c r="H769" s="17"/>
      <c r="I769" s="18"/>
      <c r="J769" s="18"/>
      <c r="K769" s="18"/>
      <c r="L769" s="18"/>
      <c r="M769" s="18"/>
      <c r="N769" s="20" t="str">
        <f>IF(COUNT(I769:M769)=0,"",PRODUCT(I769:M769))</f>
        <v/>
      </c>
    </row>
    <row r="770" spans="1:14" x14ac:dyDescent="0.25">
      <c r="A770" s="15"/>
      <c r="B770" s="15"/>
      <c r="C770" s="15"/>
      <c r="D770" s="15"/>
      <c r="E770" s="15"/>
      <c r="F770" s="15"/>
      <c r="G770" s="19" t="str">
        <f>IFERROR(VLOOKUP($F770,'POZ &amp; FİYAT'!$A$5:$C$44,3,FALSE),"")</f>
        <v/>
      </c>
      <c r="H770" s="15"/>
      <c r="I770" s="16"/>
      <c r="J770" s="16"/>
      <c r="K770" s="16"/>
      <c r="L770" s="16"/>
      <c r="M770" s="16"/>
      <c r="N770" s="20" t="str">
        <f>IF(COUNT(I770:M770)=0,"",PRODUCT(I770:M770))</f>
        <v/>
      </c>
    </row>
    <row r="771" spans="1:14" x14ac:dyDescent="0.25">
      <c r="A771" s="17"/>
      <c r="B771" s="17"/>
      <c r="C771" s="17"/>
      <c r="D771" s="17"/>
      <c r="E771" s="17"/>
      <c r="F771" s="17"/>
      <c r="G771" s="19" t="str">
        <f>IFERROR(VLOOKUP($F771,'POZ &amp; FİYAT'!$A$5:$C$44,3,FALSE),"")</f>
        <v/>
      </c>
      <c r="H771" s="17"/>
      <c r="I771" s="18"/>
      <c r="J771" s="18"/>
      <c r="K771" s="18"/>
      <c r="L771" s="18"/>
      <c r="M771" s="18"/>
      <c r="N771" s="20" t="str">
        <f>IF(COUNT(I771:M771)=0,"",PRODUCT(I771:M771))</f>
        <v/>
      </c>
    </row>
    <row r="772" spans="1:14" x14ac:dyDescent="0.25">
      <c r="A772" s="15"/>
      <c r="B772" s="15"/>
      <c r="C772" s="15"/>
      <c r="D772" s="15"/>
      <c r="E772" s="15"/>
      <c r="F772" s="15"/>
      <c r="G772" s="19" t="str">
        <f>IFERROR(VLOOKUP($F772,'POZ &amp; FİYAT'!$A$5:$C$44,3,FALSE),"")</f>
        <v/>
      </c>
      <c r="H772" s="15"/>
      <c r="I772" s="16"/>
      <c r="J772" s="16"/>
      <c r="K772" s="16"/>
      <c r="L772" s="16"/>
      <c r="M772" s="16"/>
      <c r="N772" s="20" t="str">
        <f>IF(COUNT(I772:M772)=0,"",PRODUCT(I772:M772))</f>
        <v/>
      </c>
    </row>
    <row r="773" spans="1:14" x14ac:dyDescent="0.25">
      <c r="A773" s="17"/>
      <c r="B773" s="17"/>
      <c r="C773" s="17"/>
      <c r="D773" s="17"/>
      <c r="E773" s="17"/>
      <c r="F773" s="17"/>
      <c r="G773" s="19" t="str">
        <f>IFERROR(VLOOKUP($F773,'POZ &amp; FİYAT'!$A$5:$C$44,3,FALSE),"")</f>
        <v/>
      </c>
      <c r="H773" s="17"/>
      <c r="I773" s="18"/>
      <c r="J773" s="18"/>
      <c r="K773" s="18"/>
      <c r="L773" s="18"/>
      <c r="M773" s="18"/>
      <c r="N773" s="20" t="str">
        <f>IF(COUNT(I773:M773)=0,"",PRODUCT(I773:M773))</f>
        <v/>
      </c>
    </row>
    <row r="774" spans="1:14" x14ac:dyDescent="0.25">
      <c r="A774" s="15"/>
      <c r="B774" s="15"/>
      <c r="C774" s="15"/>
      <c r="D774" s="15"/>
      <c r="E774" s="15"/>
      <c r="F774" s="15"/>
      <c r="G774" s="19" t="str">
        <f>IFERROR(VLOOKUP($F774,'POZ &amp; FİYAT'!$A$5:$C$44,3,FALSE),"")</f>
        <v/>
      </c>
      <c r="H774" s="15"/>
      <c r="I774" s="16"/>
      <c r="J774" s="16"/>
      <c r="K774" s="16"/>
      <c r="L774" s="16"/>
      <c r="M774" s="16"/>
      <c r="N774" s="20" t="str">
        <f>IF(COUNT(I774:M774)=0,"",PRODUCT(I774:M774))</f>
        <v/>
      </c>
    </row>
    <row r="775" spans="1:14" x14ac:dyDescent="0.25">
      <c r="A775" s="17"/>
      <c r="B775" s="17"/>
      <c r="C775" s="17"/>
      <c r="D775" s="17"/>
      <c r="E775" s="17"/>
      <c r="F775" s="17"/>
      <c r="G775" s="19" t="str">
        <f>IFERROR(VLOOKUP($F775,'POZ &amp; FİYAT'!$A$5:$C$44,3,FALSE),"")</f>
        <v/>
      </c>
      <c r="H775" s="17"/>
      <c r="I775" s="18"/>
      <c r="J775" s="18"/>
      <c r="K775" s="18"/>
      <c r="L775" s="18"/>
      <c r="M775" s="18"/>
      <c r="N775" s="20" t="str">
        <f>IF(COUNT(I775:M775)=0,"",PRODUCT(I775:M775))</f>
        <v/>
      </c>
    </row>
    <row r="776" spans="1:14" x14ac:dyDescent="0.25">
      <c r="A776" s="15"/>
      <c r="B776" s="15"/>
      <c r="C776" s="15"/>
      <c r="D776" s="15"/>
      <c r="E776" s="15"/>
      <c r="F776" s="15"/>
      <c r="G776" s="19" t="str">
        <f>IFERROR(VLOOKUP($F776,'POZ &amp; FİYAT'!$A$5:$C$44,3,FALSE),"")</f>
        <v/>
      </c>
      <c r="H776" s="15"/>
      <c r="I776" s="16"/>
      <c r="J776" s="16"/>
      <c r="K776" s="16"/>
      <c r="L776" s="16"/>
      <c r="M776" s="16"/>
      <c r="N776" s="20" t="str">
        <f>IF(COUNT(I776:M776)=0,"",PRODUCT(I776:M776))</f>
        <v/>
      </c>
    </row>
    <row r="777" spans="1:14" x14ac:dyDescent="0.25">
      <c r="A777" s="17"/>
      <c r="B777" s="17"/>
      <c r="C777" s="17"/>
      <c r="D777" s="17"/>
      <c r="E777" s="17"/>
      <c r="F777" s="17"/>
      <c r="G777" s="19" t="str">
        <f>IFERROR(VLOOKUP($F777,'POZ &amp; FİYAT'!$A$5:$C$44,3,FALSE),"")</f>
        <v/>
      </c>
      <c r="H777" s="17"/>
      <c r="I777" s="18"/>
      <c r="J777" s="18"/>
      <c r="K777" s="18"/>
      <c r="L777" s="18"/>
      <c r="M777" s="18"/>
      <c r="N777" s="20" t="str">
        <f>IF(COUNT(I777:M777)=0,"",PRODUCT(I777:M777))</f>
        <v/>
      </c>
    </row>
    <row r="778" spans="1:14" x14ac:dyDescent="0.25">
      <c r="A778" s="15"/>
      <c r="B778" s="15"/>
      <c r="C778" s="15"/>
      <c r="D778" s="15"/>
      <c r="E778" s="15"/>
      <c r="F778" s="15"/>
      <c r="G778" s="19" t="str">
        <f>IFERROR(VLOOKUP($F778,'POZ &amp; FİYAT'!$A$5:$C$44,3,FALSE),"")</f>
        <v/>
      </c>
      <c r="H778" s="15"/>
      <c r="I778" s="16"/>
      <c r="J778" s="16"/>
      <c r="K778" s="16"/>
      <c r="L778" s="16"/>
      <c r="M778" s="16"/>
      <c r="N778" s="20" t="str">
        <f>IF(COUNT(I778:M778)=0,"",PRODUCT(I778:M778))</f>
        <v/>
      </c>
    </row>
    <row r="779" spans="1:14" x14ac:dyDescent="0.25">
      <c r="A779" s="17"/>
      <c r="B779" s="17"/>
      <c r="C779" s="17"/>
      <c r="D779" s="17"/>
      <c r="E779" s="17"/>
      <c r="F779" s="17"/>
      <c r="G779" s="19" t="str">
        <f>IFERROR(VLOOKUP($F779,'POZ &amp; FİYAT'!$A$5:$C$44,3,FALSE),"")</f>
        <v/>
      </c>
      <c r="H779" s="17"/>
      <c r="I779" s="18"/>
      <c r="J779" s="18"/>
      <c r="K779" s="18"/>
      <c r="L779" s="18"/>
      <c r="M779" s="18"/>
      <c r="N779" s="20" t="str">
        <f>IF(COUNT(I779:M779)=0,"",PRODUCT(I779:M779))</f>
        <v/>
      </c>
    </row>
    <row r="780" spans="1:14" x14ac:dyDescent="0.25">
      <c r="A780" s="15"/>
      <c r="B780" s="15"/>
      <c r="C780" s="15"/>
      <c r="D780" s="15"/>
      <c r="E780" s="15"/>
      <c r="F780" s="15"/>
      <c r="G780" s="19" t="str">
        <f>IFERROR(VLOOKUP($F780,'POZ &amp; FİYAT'!$A$5:$C$44,3,FALSE),"")</f>
        <v/>
      </c>
      <c r="H780" s="15"/>
      <c r="I780" s="16"/>
      <c r="J780" s="16"/>
      <c r="K780" s="16"/>
      <c r="L780" s="16"/>
      <c r="M780" s="16"/>
      <c r="N780" s="20" t="str">
        <f>IF(COUNT(I780:M780)=0,"",PRODUCT(I780:M780))</f>
        <v/>
      </c>
    </row>
    <row r="781" spans="1:14" x14ac:dyDescent="0.25">
      <c r="A781" s="17"/>
      <c r="B781" s="17"/>
      <c r="C781" s="17"/>
      <c r="D781" s="17"/>
      <c r="E781" s="17"/>
      <c r="F781" s="17"/>
      <c r="G781" s="19" t="str">
        <f>IFERROR(VLOOKUP($F781,'POZ &amp; FİYAT'!$A$5:$C$44,3,FALSE),"")</f>
        <v/>
      </c>
      <c r="H781" s="17"/>
      <c r="I781" s="18"/>
      <c r="J781" s="18"/>
      <c r="K781" s="18"/>
      <c r="L781" s="18"/>
      <c r="M781" s="18"/>
      <c r="N781" s="20" t="str">
        <f>IF(COUNT(I781:M781)=0,"",PRODUCT(I781:M781))</f>
        <v/>
      </c>
    </row>
    <row r="782" spans="1:14" x14ac:dyDescent="0.25">
      <c r="A782" s="15"/>
      <c r="B782" s="15"/>
      <c r="C782" s="15"/>
      <c r="D782" s="15"/>
      <c r="E782" s="15"/>
      <c r="F782" s="15"/>
      <c r="G782" s="19" t="str">
        <f>IFERROR(VLOOKUP($F782,'POZ &amp; FİYAT'!$A$5:$C$44,3,FALSE),"")</f>
        <v/>
      </c>
      <c r="H782" s="15"/>
      <c r="I782" s="16"/>
      <c r="J782" s="16"/>
      <c r="K782" s="16"/>
      <c r="L782" s="16"/>
      <c r="M782" s="16"/>
      <c r="N782" s="20" t="str">
        <f>IF(COUNT(I782:M782)=0,"",PRODUCT(I782:M782))</f>
        <v/>
      </c>
    </row>
    <row r="783" spans="1:14" x14ac:dyDescent="0.25">
      <c r="A783" s="17"/>
      <c r="B783" s="17"/>
      <c r="C783" s="17"/>
      <c r="D783" s="17"/>
      <c r="E783" s="17"/>
      <c r="F783" s="17"/>
      <c r="G783" s="19" t="str">
        <f>IFERROR(VLOOKUP($F783,'POZ &amp; FİYAT'!$A$5:$C$44,3,FALSE),"")</f>
        <v/>
      </c>
      <c r="H783" s="17"/>
      <c r="I783" s="18"/>
      <c r="J783" s="18"/>
      <c r="K783" s="18"/>
      <c r="L783" s="18"/>
      <c r="M783" s="18"/>
      <c r="N783" s="20" t="str">
        <f>IF(COUNT(I783:M783)=0,"",PRODUCT(I783:M783))</f>
        <v/>
      </c>
    </row>
    <row r="784" spans="1:14" x14ac:dyDescent="0.25">
      <c r="A784" s="15"/>
      <c r="B784" s="15"/>
      <c r="C784" s="15"/>
      <c r="D784" s="15"/>
      <c r="E784" s="15"/>
      <c r="F784" s="15"/>
      <c r="G784" s="19" t="str">
        <f>IFERROR(VLOOKUP($F784,'POZ &amp; FİYAT'!$A$5:$C$44,3,FALSE),"")</f>
        <v/>
      </c>
      <c r="H784" s="15"/>
      <c r="I784" s="16"/>
      <c r="J784" s="16"/>
      <c r="K784" s="16"/>
      <c r="L784" s="16"/>
      <c r="M784" s="16"/>
      <c r="N784" s="20" t="str">
        <f>IF(COUNT(I784:M784)=0,"",PRODUCT(I784:M784))</f>
        <v/>
      </c>
    </row>
    <row r="785" spans="1:14" x14ac:dyDescent="0.25">
      <c r="A785" s="17"/>
      <c r="B785" s="17"/>
      <c r="C785" s="17"/>
      <c r="D785" s="17"/>
      <c r="E785" s="17"/>
      <c r="F785" s="17"/>
      <c r="G785" s="19" t="str">
        <f>IFERROR(VLOOKUP($F785,'POZ &amp; FİYAT'!$A$5:$C$44,3,FALSE),"")</f>
        <v/>
      </c>
      <c r="H785" s="17"/>
      <c r="I785" s="18"/>
      <c r="J785" s="18"/>
      <c r="K785" s="18"/>
      <c r="L785" s="18"/>
      <c r="M785" s="18"/>
      <c r="N785" s="20" t="str">
        <f>IF(COUNT(I785:M785)=0,"",PRODUCT(I785:M785))</f>
        <v/>
      </c>
    </row>
    <row r="786" spans="1:14" x14ac:dyDescent="0.25">
      <c r="A786" s="15"/>
      <c r="B786" s="15"/>
      <c r="C786" s="15"/>
      <c r="D786" s="15"/>
      <c r="E786" s="15"/>
      <c r="F786" s="15"/>
      <c r="G786" s="19" t="str">
        <f>IFERROR(VLOOKUP($F786,'POZ &amp; FİYAT'!$A$5:$C$44,3,FALSE),"")</f>
        <v/>
      </c>
      <c r="H786" s="15"/>
      <c r="I786" s="16"/>
      <c r="J786" s="16"/>
      <c r="K786" s="16"/>
      <c r="L786" s="16"/>
      <c r="M786" s="16"/>
      <c r="N786" s="20" t="str">
        <f>IF(COUNT(I786:M786)=0,"",PRODUCT(I786:M786))</f>
        <v/>
      </c>
    </row>
    <row r="787" spans="1:14" x14ac:dyDescent="0.25">
      <c r="A787" s="17"/>
      <c r="B787" s="17"/>
      <c r="C787" s="17"/>
      <c r="D787" s="17"/>
      <c r="E787" s="17"/>
      <c r="F787" s="17"/>
      <c r="G787" s="19" t="str">
        <f>IFERROR(VLOOKUP($F787,'POZ &amp; FİYAT'!$A$5:$C$44,3,FALSE),"")</f>
        <v/>
      </c>
      <c r="H787" s="17"/>
      <c r="I787" s="18"/>
      <c r="J787" s="18"/>
      <c r="K787" s="18"/>
      <c r="L787" s="18"/>
      <c r="M787" s="18"/>
      <c r="N787" s="20" t="str">
        <f>IF(COUNT(I787:M787)=0,"",PRODUCT(I787:M787))</f>
        <v/>
      </c>
    </row>
    <row r="788" spans="1:14" x14ac:dyDescent="0.25">
      <c r="A788" s="15"/>
      <c r="B788" s="15"/>
      <c r="C788" s="15"/>
      <c r="D788" s="15"/>
      <c r="E788" s="15"/>
      <c r="F788" s="15"/>
      <c r="G788" s="19" t="str">
        <f>IFERROR(VLOOKUP($F788,'POZ &amp; FİYAT'!$A$5:$C$44,3,FALSE),"")</f>
        <v/>
      </c>
      <c r="H788" s="15"/>
      <c r="I788" s="16"/>
      <c r="J788" s="16"/>
      <c r="K788" s="16"/>
      <c r="L788" s="16"/>
      <c r="M788" s="16"/>
      <c r="N788" s="20" t="str">
        <f>IF(COUNT(I788:M788)=0,"",PRODUCT(I788:M788))</f>
        <v/>
      </c>
    </row>
    <row r="789" spans="1:14" x14ac:dyDescent="0.25">
      <c r="A789" s="17"/>
      <c r="B789" s="17"/>
      <c r="C789" s="17"/>
      <c r="D789" s="17"/>
      <c r="E789" s="17"/>
      <c r="F789" s="17"/>
      <c r="G789" s="19" t="str">
        <f>IFERROR(VLOOKUP($F789,'POZ &amp; FİYAT'!$A$5:$C$44,3,FALSE),"")</f>
        <v/>
      </c>
      <c r="H789" s="17"/>
      <c r="I789" s="18"/>
      <c r="J789" s="18"/>
      <c r="K789" s="18"/>
      <c r="L789" s="18"/>
      <c r="M789" s="18"/>
      <c r="N789" s="20" t="str">
        <f>IF(COUNT(I789:M789)=0,"",PRODUCT(I789:M789))</f>
        <v/>
      </c>
    </row>
    <row r="790" spans="1:14" x14ac:dyDescent="0.25">
      <c r="A790" s="15"/>
      <c r="B790" s="15"/>
      <c r="C790" s="15"/>
      <c r="D790" s="15"/>
      <c r="E790" s="15"/>
      <c r="F790" s="15"/>
      <c r="G790" s="19" t="str">
        <f>IFERROR(VLOOKUP($F790,'POZ &amp; FİYAT'!$A$5:$C$44,3,FALSE),"")</f>
        <v/>
      </c>
      <c r="H790" s="15"/>
      <c r="I790" s="16"/>
      <c r="J790" s="16"/>
      <c r="K790" s="16"/>
      <c r="L790" s="16"/>
      <c r="M790" s="16"/>
      <c r="N790" s="20" t="str">
        <f>IF(COUNT(I790:M790)=0,"",PRODUCT(I790:M790))</f>
        <v/>
      </c>
    </row>
    <row r="791" spans="1:14" x14ac:dyDescent="0.25">
      <c r="A791" s="17"/>
      <c r="B791" s="17"/>
      <c r="C791" s="17"/>
      <c r="D791" s="17"/>
      <c r="E791" s="17"/>
      <c r="F791" s="17"/>
      <c r="G791" s="19" t="str">
        <f>IFERROR(VLOOKUP($F791,'POZ &amp; FİYAT'!$A$5:$C$44,3,FALSE),"")</f>
        <v/>
      </c>
      <c r="H791" s="17"/>
      <c r="I791" s="18"/>
      <c r="J791" s="18"/>
      <c r="K791" s="18"/>
      <c r="L791" s="18"/>
      <c r="M791" s="18"/>
      <c r="N791" s="20" t="str">
        <f>IF(COUNT(I791:M791)=0,"",PRODUCT(I791:M791))</f>
        <v/>
      </c>
    </row>
    <row r="792" spans="1:14" x14ac:dyDescent="0.25">
      <c r="A792" s="15"/>
      <c r="B792" s="15"/>
      <c r="C792" s="15"/>
      <c r="D792" s="15"/>
      <c r="E792" s="15"/>
      <c r="F792" s="15"/>
      <c r="G792" s="19" t="str">
        <f>IFERROR(VLOOKUP($F792,'POZ &amp; FİYAT'!$A$5:$C$44,3,FALSE),"")</f>
        <v/>
      </c>
      <c r="H792" s="15"/>
      <c r="I792" s="16"/>
      <c r="J792" s="16"/>
      <c r="K792" s="16"/>
      <c r="L792" s="16"/>
      <c r="M792" s="16"/>
      <c r="N792" s="20" t="str">
        <f>IF(COUNT(I792:M792)=0,"",PRODUCT(I792:M792))</f>
        <v/>
      </c>
    </row>
    <row r="793" spans="1:14" x14ac:dyDescent="0.25">
      <c r="A793" s="17"/>
      <c r="B793" s="17"/>
      <c r="C793" s="17"/>
      <c r="D793" s="17"/>
      <c r="E793" s="17"/>
      <c r="F793" s="17"/>
      <c r="G793" s="19" t="str">
        <f>IFERROR(VLOOKUP($F793,'POZ &amp; FİYAT'!$A$5:$C$44,3,FALSE),"")</f>
        <v/>
      </c>
      <c r="H793" s="17"/>
      <c r="I793" s="18"/>
      <c r="J793" s="18"/>
      <c r="K793" s="18"/>
      <c r="L793" s="18"/>
      <c r="M793" s="18"/>
      <c r="N793" s="20" t="str">
        <f>IF(COUNT(I793:M793)=0,"",PRODUCT(I793:M793))</f>
        <v/>
      </c>
    </row>
    <row r="794" spans="1:14" x14ac:dyDescent="0.25">
      <c r="A794" s="15"/>
      <c r="B794" s="15"/>
      <c r="C794" s="15"/>
      <c r="D794" s="15"/>
      <c r="E794" s="15"/>
      <c r="F794" s="15"/>
      <c r="G794" s="19" t="str">
        <f>IFERROR(VLOOKUP($F794,'POZ &amp; FİYAT'!$A$5:$C$44,3,FALSE),"")</f>
        <v/>
      </c>
      <c r="H794" s="15"/>
      <c r="I794" s="16"/>
      <c r="J794" s="16"/>
      <c r="K794" s="16"/>
      <c r="L794" s="16"/>
      <c r="M794" s="16"/>
      <c r="N794" s="20" t="str">
        <f>IF(COUNT(I794:M794)=0,"",PRODUCT(I794:M794))</f>
        <v/>
      </c>
    </row>
    <row r="795" spans="1:14" x14ac:dyDescent="0.25">
      <c r="A795" s="17"/>
      <c r="B795" s="17"/>
      <c r="C795" s="17"/>
      <c r="D795" s="17"/>
      <c r="E795" s="17"/>
      <c r="F795" s="17"/>
      <c r="G795" s="19" t="str">
        <f>IFERROR(VLOOKUP($F795,'POZ &amp; FİYAT'!$A$5:$C$44,3,FALSE),"")</f>
        <v/>
      </c>
      <c r="H795" s="17"/>
      <c r="I795" s="18"/>
      <c r="J795" s="18"/>
      <c r="K795" s="18"/>
      <c r="L795" s="18"/>
      <c r="M795" s="18"/>
      <c r="N795" s="20" t="str">
        <f>IF(COUNT(I795:M795)=0,"",PRODUCT(I795:M795))</f>
        <v/>
      </c>
    </row>
    <row r="796" spans="1:14" x14ac:dyDescent="0.25">
      <c r="A796" s="15"/>
      <c r="B796" s="15"/>
      <c r="C796" s="15"/>
      <c r="D796" s="15"/>
      <c r="E796" s="15"/>
      <c r="F796" s="15"/>
      <c r="G796" s="19" t="str">
        <f>IFERROR(VLOOKUP($F796,'POZ &amp; FİYAT'!$A$5:$C$44,3,FALSE),"")</f>
        <v/>
      </c>
      <c r="H796" s="15"/>
      <c r="I796" s="16"/>
      <c r="J796" s="16"/>
      <c r="K796" s="16"/>
      <c r="L796" s="16"/>
      <c r="M796" s="16"/>
      <c r="N796" s="20" t="str">
        <f>IF(COUNT(I796:M796)=0,"",PRODUCT(I796:M796))</f>
        <v/>
      </c>
    </row>
    <row r="797" spans="1:14" x14ac:dyDescent="0.25">
      <c r="A797" s="17"/>
      <c r="B797" s="17"/>
      <c r="C797" s="17"/>
      <c r="D797" s="17"/>
      <c r="E797" s="17"/>
      <c r="F797" s="17"/>
      <c r="G797" s="19" t="str">
        <f>IFERROR(VLOOKUP($F797,'POZ &amp; FİYAT'!$A$5:$C$44,3,FALSE),"")</f>
        <v/>
      </c>
      <c r="H797" s="17"/>
      <c r="I797" s="18"/>
      <c r="J797" s="18"/>
      <c r="K797" s="18"/>
      <c r="L797" s="18"/>
      <c r="M797" s="18"/>
      <c r="N797" s="20" t="str">
        <f>IF(COUNT(I797:M797)=0,"",PRODUCT(I797:M797))</f>
        <v/>
      </c>
    </row>
    <row r="798" spans="1:14" x14ac:dyDescent="0.25">
      <c r="A798" s="15"/>
      <c r="B798" s="15"/>
      <c r="C798" s="15"/>
      <c r="D798" s="15"/>
      <c r="E798" s="15"/>
      <c r="F798" s="15"/>
      <c r="G798" s="19" t="str">
        <f>IFERROR(VLOOKUP($F798,'POZ &amp; FİYAT'!$A$5:$C$44,3,FALSE),"")</f>
        <v/>
      </c>
      <c r="H798" s="15"/>
      <c r="I798" s="16"/>
      <c r="J798" s="16"/>
      <c r="K798" s="16"/>
      <c r="L798" s="16"/>
      <c r="M798" s="16"/>
      <c r="N798" s="20" t="str">
        <f>IF(COUNT(I798:M798)=0,"",PRODUCT(I798:M798))</f>
        <v/>
      </c>
    </row>
    <row r="799" spans="1:14" x14ac:dyDescent="0.25">
      <c r="A799" s="17"/>
      <c r="B799" s="17"/>
      <c r="C799" s="17"/>
      <c r="D799" s="17"/>
      <c r="E799" s="17"/>
      <c r="F799" s="17"/>
      <c r="G799" s="19" t="str">
        <f>IFERROR(VLOOKUP($F799,'POZ &amp; FİYAT'!$A$5:$C$44,3,FALSE),"")</f>
        <v/>
      </c>
      <c r="H799" s="17"/>
      <c r="I799" s="18"/>
      <c r="J799" s="18"/>
      <c r="K799" s="18"/>
      <c r="L799" s="18"/>
      <c r="M799" s="18"/>
      <c r="N799" s="20" t="str">
        <f>IF(COUNT(I799:M799)=0,"",PRODUCT(I799:M799))</f>
        <v/>
      </c>
    </row>
    <row r="800" spans="1:14" x14ac:dyDescent="0.25">
      <c r="A800" s="15"/>
      <c r="B800" s="15"/>
      <c r="C800" s="15"/>
      <c r="D800" s="15"/>
      <c r="E800" s="15"/>
      <c r="F800" s="15"/>
      <c r="G800" s="19" t="str">
        <f>IFERROR(VLOOKUP($F800,'POZ &amp; FİYAT'!$A$5:$C$44,3,FALSE),"")</f>
        <v/>
      </c>
      <c r="H800" s="15"/>
      <c r="I800" s="16"/>
      <c r="J800" s="16"/>
      <c r="K800" s="16"/>
      <c r="L800" s="16"/>
      <c r="M800" s="16"/>
      <c r="N800" s="20" t="str">
        <f>IF(COUNT(I800:M800)=0,"",PRODUCT(I800:M800))</f>
        <v/>
      </c>
    </row>
    <row r="801" spans="1:14" x14ac:dyDescent="0.25">
      <c r="A801" s="17"/>
      <c r="B801" s="17"/>
      <c r="C801" s="17"/>
      <c r="D801" s="17"/>
      <c r="E801" s="17"/>
      <c r="F801" s="17"/>
      <c r="G801" s="19" t="str">
        <f>IFERROR(VLOOKUP($F801,'POZ &amp; FİYAT'!$A$5:$C$44,3,FALSE),"")</f>
        <v/>
      </c>
      <c r="H801" s="17"/>
      <c r="I801" s="18"/>
      <c r="J801" s="18"/>
      <c r="K801" s="18"/>
      <c r="L801" s="18"/>
      <c r="M801" s="18"/>
      <c r="N801" s="20" t="str">
        <f>IF(COUNT(I801:M801)=0,"",PRODUCT(I801:M801))</f>
        <v/>
      </c>
    </row>
    <row r="802" spans="1:14" x14ac:dyDescent="0.25">
      <c r="A802" s="15"/>
      <c r="B802" s="15"/>
      <c r="C802" s="15"/>
      <c r="D802" s="15"/>
      <c r="E802" s="15"/>
      <c r="F802" s="15"/>
      <c r="G802" s="19" t="str">
        <f>IFERROR(VLOOKUP($F802,'POZ &amp; FİYAT'!$A$5:$C$44,3,FALSE),"")</f>
        <v/>
      </c>
      <c r="H802" s="15"/>
      <c r="I802" s="16"/>
      <c r="J802" s="16"/>
      <c r="K802" s="16"/>
      <c r="L802" s="16"/>
      <c r="M802" s="16"/>
      <c r="N802" s="20" t="str">
        <f>IF(COUNT(I802:M802)=0,"",PRODUCT(I802:M802))</f>
        <v/>
      </c>
    </row>
    <row r="803" spans="1:14" x14ac:dyDescent="0.25">
      <c r="A803" s="17"/>
      <c r="B803" s="17"/>
      <c r="C803" s="17"/>
      <c r="D803" s="17"/>
      <c r="E803" s="17"/>
      <c r="F803" s="17"/>
      <c r="G803" s="19" t="str">
        <f>IFERROR(VLOOKUP($F803,'POZ &amp; FİYAT'!$A$5:$C$44,3,FALSE),"")</f>
        <v/>
      </c>
      <c r="H803" s="17"/>
      <c r="I803" s="18"/>
      <c r="J803" s="18"/>
      <c r="K803" s="18"/>
      <c r="L803" s="18"/>
      <c r="M803" s="18"/>
      <c r="N803" s="20" t="str">
        <f>IF(COUNT(I803:M803)=0,"",PRODUCT(I803:M803))</f>
        <v/>
      </c>
    </row>
    <row r="804" spans="1:14" x14ac:dyDescent="0.25">
      <c r="A804" s="15"/>
      <c r="B804" s="15"/>
      <c r="C804" s="15"/>
      <c r="D804" s="15"/>
      <c r="E804" s="15"/>
      <c r="F804" s="15"/>
      <c r="G804" s="19" t="str">
        <f>IFERROR(VLOOKUP($F804,'POZ &amp; FİYAT'!$A$5:$C$44,3,FALSE),"")</f>
        <v/>
      </c>
      <c r="H804" s="15"/>
      <c r="I804" s="16"/>
      <c r="J804" s="16"/>
      <c r="K804" s="16"/>
      <c r="L804" s="16"/>
      <c r="M804" s="16"/>
      <c r="N804" s="20" t="str">
        <f>IF(COUNT(I804:M804)=0,"",PRODUCT(I804:M804))</f>
        <v/>
      </c>
    </row>
    <row r="805" spans="1:14" x14ac:dyDescent="0.25">
      <c r="A805" s="17"/>
      <c r="B805" s="17"/>
      <c r="C805" s="17"/>
      <c r="D805" s="17"/>
      <c r="E805" s="17"/>
      <c r="F805" s="17"/>
      <c r="G805" s="19" t="str">
        <f>IFERROR(VLOOKUP($F805,'POZ &amp; FİYAT'!$A$5:$C$44,3,FALSE),"")</f>
        <v/>
      </c>
      <c r="H805" s="17"/>
      <c r="I805" s="18"/>
      <c r="J805" s="18"/>
      <c r="K805" s="18"/>
      <c r="L805" s="18"/>
      <c r="M805" s="18"/>
      <c r="N805" s="20" t="str">
        <f>IF(COUNT(I805:M805)=0,"",PRODUCT(I805:M805))</f>
        <v/>
      </c>
    </row>
    <row r="806" spans="1:14" x14ac:dyDescent="0.25">
      <c r="A806" s="15"/>
      <c r="B806" s="15"/>
      <c r="C806" s="15"/>
      <c r="D806" s="15"/>
      <c r="E806" s="15"/>
      <c r="F806" s="15"/>
      <c r="G806" s="19" t="str">
        <f>IFERROR(VLOOKUP($F806,'POZ &amp; FİYAT'!$A$5:$C$44,3,FALSE),"")</f>
        <v/>
      </c>
      <c r="H806" s="15"/>
      <c r="I806" s="16"/>
      <c r="J806" s="16"/>
      <c r="K806" s="16"/>
      <c r="L806" s="16"/>
      <c r="M806" s="16"/>
      <c r="N806" s="20" t="str">
        <f>IF(COUNT(I806:M806)=0,"",PRODUCT(I806:M806))</f>
        <v/>
      </c>
    </row>
    <row r="807" spans="1:14" x14ac:dyDescent="0.25">
      <c r="A807" s="17"/>
      <c r="B807" s="17"/>
      <c r="C807" s="17"/>
      <c r="D807" s="17"/>
      <c r="E807" s="17"/>
      <c r="F807" s="17"/>
      <c r="G807" s="19" t="str">
        <f>IFERROR(VLOOKUP($F807,'POZ &amp; FİYAT'!$A$5:$C$44,3,FALSE),"")</f>
        <v/>
      </c>
      <c r="H807" s="17"/>
      <c r="I807" s="18"/>
      <c r="J807" s="18"/>
      <c r="K807" s="18"/>
      <c r="L807" s="18"/>
      <c r="M807" s="18"/>
      <c r="N807" s="20" t="str">
        <f>IF(COUNT(I807:M807)=0,"",PRODUCT(I807:M807))</f>
        <v/>
      </c>
    </row>
    <row r="808" spans="1:14" x14ac:dyDescent="0.25">
      <c r="A808" s="15"/>
      <c r="B808" s="15"/>
      <c r="C808" s="15"/>
      <c r="D808" s="15"/>
      <c r="E808" s="15"/>
      <c r="F808" s="15"/>
      <c r="G808" s="19" t="str">
        <f>IFERROR(VLOOKUP($F808,'POZ &amp; FİYAT'!$A$5:$C$44,3,FALSE),"")</f>
        <v/>
      </c>
      <c r="H808" s="15"/>
      <c r="I808" s="16"/>
      <c r="J808" s="16"/>
      <c r="K808" s="16"/>
      <c r="L808" s="16"/>
      <c r="M808" s="16"/>
      <c r="N808" s="20" t="str">
        <f>IF(COUNT(I808:M808)=0,"",PRODUCT(I808:M808))</f>
        <v/>
      </c>
    </row>
    <row r="809" spans="1:14" x14ac:dyDescent="0.25">
      <c r="A809" s="17"/>
      <c r="B809" s="17"/>
      <c r="C809" s="17"/>
      <c r="D809" s="17"/>
      <c r="E809" s="17"/>
      <c r="F809" s="17"/>
      <c r="G809" s="19" t="str">
        <f>IFERROR(VLOOKUP($F809,'POZ &amp; FİYAT'!$A$5:$C$44,3,FALSE),"")</f>
        <v/>
      </c>
      <c r="H809" s="17"/>
      <c r="I809" s="18"/>
      <c r="J809" s="18"/>
      <c r="K809" s="18"/>
      <c r="L809" s="18"/>
      <c r="M809" s="18"/>
      <c r="N809" s="20" t="str">
        <f>IF(COUNT(I809:M809)=0,"",PRODUCT(I809:M809))</f>
        <v/>
      </c>
    </row>
    <row r="810" spans="1:14" x14ac:dyDescent="0.25">
      <c r="A810" s="15"/>
      <c r="B810" s="15"/>
      <c r="C810" s="15"/>
      <c r="D810" s="15"/>
      <c r="E810" s="15"/>
      <c r="F810" s="15"/>
      <c r="G810" s="19" t="str">
        <f>IFERROR(VLOOKUP($F810,'POZ &amp; FİYAT'!$A$5:$C$44,3,FALSE),"")</f>
        <v/>
      </c>
      <c r="H810" s="15"/>
      <c r="I810" s="16"/>
      <c r="J810" s="16"/>
      <c r="K810" s="16"/>
      <c r="L810" s="16"/>
      <c r="M810" s="16"/>
      <c r="N810" s="20" t="str">
        <f>IF(COUNT(I810:M810)=0,"",PRODUCT(I810:M810))</f>
        <v/>
      </c>
    </row>
    <row r="811" spans="1:14" x14ac:dyDescent="0.25">
      <c r="A811" s="17"/>
      <c r="B811" s="17"/>
      <c r="C811" s="17"/>
      <c r="D811" s="17"/>
      <c r="E811" s="17"/>
      <c r="F811" s="17"/>
      <c r="G811" s="19" t="str">
        <f>IFERROR(VLOOKUP($F811,'POZ &amp; FİYAT'!$A$5:$C$44,3,FALSE),"")</f>
        <v/>
      </c>
      <c r="H811" s="17"/>
      <c r="I811" s="18"/>
      <c r="J811" s="18"/>
      <c r="K811" s="18"/>
      <c r="L811" s="18"/>
      <c r="M811" s="18"/>
      <c r="N811" s="20" t="str">
        <f>IF(COUNT(I811:M811)=0,"",PRODUCT(I811:M811))</f>
        <v/>
      </c>
    </row>
    <row r="812" spans="1:14" x14ac:dyDescent="0.25">
      <c r="A812" s="15"/>
      <c r="B812" s="15"/>
      <c r="C812" s="15"/>
      <c r="D812" s="15"/>
      <c r="E812" s="15"/>
      <c r="F812" s="15"/>
      <c r="G812" s="19" t="str">
        <f>IFERROR(VLOOKUP($F812,'POZ &amp; FİYAT'!$A$5:$C$44,3,FALSE),"")</f>
        <v/>
      </c>
      <c r="H812" s="15"/>
      <c r="I812" s="16"/>
      <c r="J812" s="16"/>
      <c r="K812" s="16"/>
      <c r="L812" s="16"/>
      <c r="M812" s="16"/>
      <c r="N812" s="20" t="str">
        <f>IF(COUNT(I812:M812)=0,"",PRODUCT(I812:M812))</f>
        <v/>
      </c>
    </row>
    <row r="813" spans="1:14" x14ac:dyDescent="0.25">
      <c r="A813" s="17"/>
      <c r="B813" s="17"/>
      <c r="C813" s="17"/>
      <c r="D813" s="17"/>
      <c r="E813" s="17"/>
      <c r="F813" s="17"/>
      <c r="G813" s="19" t="str">
        <f>IFERROR(VLOOKUP($F813,'POZ &amp; FİYAT'!$A$5:$C$44,3,FALSE),"")</f>
        <v/>
      </c>
      <c r="H813" s="17"/>
      <c r="I813" s="18"/>
      <c r="J813" s="18"/>
      <c r="K813" s="18"/>
      <c r="L813" s="18"/>
      <c r="M813" s="18"/>
      <c r="N813" s="20" t="str">
        <f>IF(COUNT(I813:M813)=0,"",PRODUCT(I813:M813))</f>
        <v/>
      </c>
    </row>
    <row r="814" spans="1:14" x14ac:dyDescent="0.25">
      <c r="A814" s="15"/>
      <c r="B814" s="15"/>
      <c r="C814" s="15"/>
      <c r="D814" s="15"/>
      <c r="E814" s="15"/>
      <c r="F814" s="15"/>
      <c r="G814" s="19" t="str">
        <f>IFERROR(VLOOKUP($F814,'POZ &amp; FİYAT'!$A$5:$C$44,3,FALSE),"")</f>
        <v/>
      </c>
      <c r="H814" s="15"/>
      <c r="I814" s="16"/>
      <c r="J814" s="16"/>
      <c r="K814" s="16"/>
      <c r="L814" s="16"/>
      <c r="M814" s="16"/>
      <c r="N814" s="20" t="str">
        <f>IF(COUNT(I814:M814)=0,"",PRODUCT(I814:M814))</f>
        <v/>
      </c>
    </row>
    <row r="815" spans="1:14" x14ac:dyDescent="0.25">
      <c r="A815" s="17"/>
      <c r="B815" s="17"/>
      <c r="C815" s="17"/>
      <c r="D815" s="17"/>
      <c r="E815" s="17"/>
      <c r="F815" s="17"/>
      <c r="G815" s="19" t="str">
        <f>IFERROR(VLOOKUP($F815,'POZ &amp; FİYAT'!$A$5:$C$44,3,FALSE),"")</f>
        <v/>
      </c>
      <c r="H815" s="17"/>
      <c r="I815" s="18"/>
      <c r="J815" s="18"/>
      <c r="K815" s="18"/>
      <c r="L815" s="18"/>
      <c r="M815" s="18"/>
      <c r="N815" s="20" t="str">
        <f>IF(COUNT(I815:M815)=0,"",PRODUCT(I815:M815))</f>
        <v/>
      </c>
    </row>
    <row r="816" spans="1:14" x14ac:dyDescent="0.25">
      <c r="A816" s="15"/>
      <c r="B816" s="15"/>
      <c r="C816" s="15"/>
      <c r="D816" s="15"/>
      <c r="E816" s="15"/>
      <c r="F816" s="15"/>
      <c r="G816" s="19" t="str">
        <f>IFERROR(VLOOKUP($F816,'POZ &amp; FİYAT'!$A$5:$C$44,3,FALSE),"")</f>
        <v/>
      </c>
      <c r="H816" s="15"/>
      <c r="I816" s="16"/>
      <c r="J816" s="16"/>
      <c r="K816" s="16"/>
      <c r="L816" s="16"/>
      <c r="M816" s="16"/>
      <c r="N816" s="20" t="str">
        <f>IF(COUNT(I816:M816)=0,"",PRODUCT(I816:M816))</f>
        <v/>
      </c>
    </row>
    <row r="817" spans="1:14" x14ac:dyDescent="0.25">
      <c r="A817" s="17"/>
      <c r="B817" s="17"/>
      <c r="C817" s="17"/>
      <c r="D817" s="17"/>
      <c r="E817" s="17"/>
      <c r="F817" s="17"/>
      <c r="G817" s="19" t="str">
        <f>IFERROR(VLOOKUP($F817,'POZ &amp; FİYAT'!$A$5:$C$44,3,FALSE),"")</f>
        <v/>
      </c>
      <c r="H817" s="17"/>
      <c r="I817" s="18"/>
      <c r="J817" s="18"/>
      <c r="K817" s="18"/>
      <c r="L817" s="18"/>
      <c r="M817" s="18"/>
      <c r="N817" s="20" t="str">
        <f>IF(COUNT(I817:M817)=0,"",PRODUCT(I817:M817))</f>
        <v/>
      </c>
    </row>
    <row r="818" spans="1:14" x14ac:dyDescent="0.25">
      <c r="A818" s="15"/>
      <c r="B818" s="15"/>
      <c r="C818" s="15"/>
      <c r="D818" s="15"/>
      <c r="E818" s="15"/>
      <c r="F818" s="15"/>
      <c r="G818" s="19" t="str">
        <f>IFERROR(VLOOKUP($F818,'POZ &amp; FİYAT'!$A$5:$C$44,3,FALSE),"")</f>
        <v/>
      </c>
      <c r="H818" s="15"/>
      <c r="I818" s="16"/>
      <c r="J818" s="16"/>
      <c r="K818" s="16"/>
      <c r="L818" s="16"/>
      <c r="M818" s="16"/>
      <c r="N818" s="20" t="str">
        <f>IF(COUNT(I818:M818)=0,"",PRODUCT(I818:M818))</f>
        <v/>
      </c>
    </row>
    <row r="819" spans="1:14" x14ac:dyDescent="0.25">
      <c r="A819" s="17"/>
      <c r="B819" s="17"/>
      <c r="C819" s="17"/>
      <c r="D819" s="17"/>
      <c r="E819" s="17"/>
      <c r="F819" s="17"/>
      <c r="G819" s="19" t="str">
        <f>IFERROR(VLOOKUP($F819,'POZ &amp; FİYAT'!$A$5:$C$44,3,FALSE),"")</f>
        <v/>
      </c>
      <c r="H819" s="17"/>
      <c r="I819" s="18"/>
      <c r="J819" s="18"/>
      <c r="K819" s="18"/>
      <c r="L819" s="18"/>
      <c r="M819" s="18"/>
      <c r="N819" s="20" t="str">
        <f>IF(COUNT(I819:M819)=0,"",PRODUCT(I819:M819))</f>
        <v/>
      </c>
    </row>
    <row r="820" spans="1:14" x14ac:dyDescent="0.25">
      <c r="A820" s="15"/>
      <c r="B820" s="15"/>
      <c r="C820" s="15"/>
      <c r="D820" s="15"/>
      <c r="E820" s="15"/>
      <c r="F820" s="15"/>
      <c r="G820" s="19" t="str">
        <f>IFERROR(VLOOKUP($F820,'POZ &amp; FİYAT'!$A$5:$C$44,3,FALSE),"")</f>
        <v/>
      </c>
      <c r="H820" s="15"/>
      <c r="I820" s="16"/>
      <c r="J820" s="16"/>
      <c r="K820" s="16"/>
      <c r="L820" s="16"/>
      <c r="M820" s="16"/>
      <c r="N820" s="20" t="str">
        <f>IF(COUNT(I820:M820)=0,"",PRODUCT(I820:M820))</f>
        <v/>
      </c>
    </row>
    <row r="821" spans="1:14" x14ac:dyDescent="0.25">
      <c r="A821" s="17"/>
      <c r="B821" s="17"/>
      <c r="C821" s="17"/>
      <c r="D821" s="17"/>
      <c r="E821" s="17"/>
      <c r="F821" s="17"/>
      <c r="G821" s="19" t="str">
        <f>IFERROR(VLOOKUP($F821,'POZ &amp; FİYAT'!$A$5:$C$44,3,FALSE),"")</f>
        <v/>
      </c>
      <c r="H821" s="17"/>
      <c r="I821" s="18"/>
      <c r="J821" s="18"/>
      <c r="K821" s="18"/>
      <c r="L821" s="18"/>
      <c r="M821" s="18"/>
      <c r="N821" s="20" t="str">
        <f>IF(COUNT(I821:M821)=0,"",PRODUCT(I821:M821))</f>
        <v/>
      </c>
    </row>
    <row r="822" spans="1:14" x14ac:dyDescent="0.25">
      <c r="A822" s="15"/>
      <c r="B822" s="15"/>
      <c r="C822" s="15"/>
      <c r="D822" s="15"/>
      <c r="E822" s="15"/>
      <c r="F822" s="15"/>
      <c r="G822" s="19" t="str">
        <f>IFERROR(VLOOKUP($F822,'POZ &amp; FİYAT'!$A$5:$C$44,3,FALSE),"")</f>
        <v/>
      </c>
      <c r="H822" s="15"/>
      <c r="I822" s="16"/>
      <c r="J822" s="16"/>
      <c r="K822" s="16"/>
      <c r="L822" s="16"/>
      <c r="M822" s="16"/>
      <c r="N822" s="20" t="str">
        <f>IF(COUNT(I822:M822)=0,"",PRODUCT(I822:M822))</f>
        <v/>
      </c>
    </row>
    <row r="823" spans="1:14" x14ac:dyDescent="0.25">
      <c r="A823" s="17"/>
      <c r="B823" s="17"/>
      <c r="C823" s="17"/>
      <c r="D823" s="17"/>
      <c r="E823" s="17"/>
      <c r="F823" s="17"/>
      <c r="G823" s="19" t="str">
        <f>IFERROR(VLOOKUP($F823,'POZ &amp; FİYAT'!$A$5:$C$44,3,FALSE),"")</f>
        <v/>
      </c>
      <c r="H823" s="17"/>
      <c r="I823" s="18"/>
      <c r="J823" s="18"/>
      <c r="K823" s="18"/>
      <c r="L823" s="18"/>
      <c r="M823" s="18"/>
      <c r="N823" s="20" t="str">
        <f>IF(COUNT(I823:M823)=0,"",PRODUCT(I823:M823))</f>
        <v/>
      </c>
    </row>
    <row r="824" spans="1:14" x14ac:dyDescent="0.25">
      <c r="A824" s="15"/>
      <c r="B824" s="15"/>
      <c r="C824" s="15"/>
      <c r="D824" s="15"/>
      <c r="E824" s="15"/>
      <c r="F824" s="15"/>
      <c r="G824" s="19" t="str">
        <f>IFERROR(VLOOKUP($F824,'POZ &amp; FİYAT'!$A$5:$C$44,3,FALSE),"")</f>
        <v/>
      </c>
      <c r="H824" s="15"/>
      <c r="I824" s="16"/>
      <c r="J824" s="16"/>
      <c r="K824" s="16"/>
      <c r="L824" s="16"/>
      <c r="M824" s="16"/>
      <c r="N824" s="20" t="str">
        <f>IF(COUNT(I824:M824)=0,"",PRODUCT(I824:M824))</f>
        <v/>
      </c>
    </row>
    <row r="825" spans="1:14" x14ac:dyDescent="0.25">
      <c r="A825" s="17"/>
      <c r="B825" s="17"/>
      <c r="C825" s="17"/>
      <c r="D825" s="17"/>
      <c r="E825" s="17"/>
      <c r="F825" s="17"/>
      <c r="G825" s="19" t="str">
        <f>IFERROR(VLOOKUP($F825,'POZ &amp; FİYAT'!$A$5:$C$44,3,FALSE),"")</f>
        <v/>
      </c>
      <c r="H825" s="17"/>
      <c r="I825" s="18"/>
      <c r="J825" s="18"/>
      <c r="K825" s="18"/>
      <c r="L825" s="18"/>
      <c r="M825" s="18"/>
      <c r="N825" s="20" t="str">
        <f>IF(COUNT(I825:M825)=0,"",PRODUCT(I825:M825))</f>
        <v/>
      </c>
    </row>
    <row r="826" spans="1:14" x14ac:dyDescent="0.25">
      <c r="A826" s="15"/>
      <c r="B826" s="15"/>
      <c r="C826" s="15"/>
      <c r="D826" s="15"/>
      <c r="E826" s="15"/>
      <c r="F826" s="15"/>
      <c r="G826" s="19" t="str">
        <f>IFERROR(VLOOKUP($F826,'POZ &amp; FİYAT'!$A$5:$C$44,3,FALSE),"")</f>
        <v/>
      </c>
      <c r="H826" s="15"/>
      <c r="I826" s="16"/>
      <c r="J826" s="16"/>
      <c r="K826" s="16"/>
      <c r="L826" s="16"/>
      <c r="M826" s="16"/>
      <c r="N826" s="20" t="str">
        <f>IF(COUNT(I826:M826)=0,"",PRODUCT(I826:M826))</f>
        <v/>
      </c>
    </row>
    <row r="827" spans="1:14" x14ac:dyDescent="0.25">
      <c r="A827" s="17"/>
      <c r="B827" s="17"/>
      <c r="C827" s="17"/>
      <c r="D827" s="17"/>
      <c r="E827" s="17"/>
      <c r="F827" s="17"/>
      <c r="G827" s="19" t="str">
        <f>IFERROR(VLOOKUP($F827,'POZ &amp; FİYAT'!$A$5:$C$44,3,FALSE),"")</f>
        <v/>
      </c>
      <c r="H827" s="17"/>
      <c r="I827" s="18"/>
      <c r="J827" s="18"/>
      <c r="K827" s="18"/>
      <c r="L827" s="18"/>
      <c r="M827" s="18"/>
      <c r="N827" s="20" t="str">
        <f>IF(COUNT(I827:M827)=0,"",PRODUCT(I827:M827))</f>
        <v/>
      </c>
    </row>
    <row r="828" spans="1:14" x14ac:dyDescent="0.25">
      <c r="A828" s="15"/>
      <c r="B828" s="15"/>
      <c r="C828" s="15"/>
      <c r="D828" s="15"/>
      <c r="E828" s="15"/>
      <c r="F828" s="15"/>
      <c r="G828" s="19" t="str">
        <f>IFERROR(VLOOKUP($F828,'POZ &amp; FİYAT'!$A$5:$C$44,3,FALSE),"")</f>
        <v/>
      </c>
      <c r="H828" s="15"/>
      <c r="I828" s="16"/>
      <c r="J828" s="16"/>
      <c r="K828" s="16"/>
      <c r="L828" s="16"/>
      <c r="M828" s="16"/>
      <c r="N828" s="20" t="str">
        <f>IF(COUNT(I828:M828)=0,"",PRODUCT(I828:M828))</f>
        <v/>
      </c>
    </row>
    <row r="829" spans="1:14" x14ac:dyDescent="0.25">
      <c r="A829" s="17"/>
      <c r="B829" s="17"/>
      <c r="C829" s="17"/>
      <c r="D829" s="17"/>
      <c r="E829" s="17"/>
      <c r="F829" s="17"/>
      <c r="G829" s="19" t="str">
        <f>IFERROR(VLOOKUP($F829,'POZ &amp; FİYAT'!$A$5:$C$44,3,FALSE),"")</f>
        <v/>
      </c>
      <c r="H829" s="17"/>
      <c r="I829" s="18"/>
      <c r="J829" s="18"/>
      <c r="K829" s="18"/>
      <c r="L829" s="18"/>
      <c r="M829" s="18"/>
      <c r="N829" s="20" t="str">
        <f>IF(COUNT(I829:M829)=0,"",PRODUCT(I829:M829))</f>
        <v/>
      </c>
    </row>
    <row r="830" spans="1:14" x14ac:dyDescent="0.25">
      <c r="A830" s="15"/>
      <c r="B830" s="15"/>
      <c r="C830" s="15"/>
      <c r="D830" s="15"/>
      <c r="E830" s="15"/>
      <c r="F830" s="15"/>
      <c r="G830" s="19" t="str">
        <f>IFERROR(VLOOKUP($F830,'POZ &amp; FİYAT'!$A$5:$C$44,3,FALSE),"")</f>
        <v/>
      </c>
      <c r="H830" s="15"/>
      <c r="I830" s="16"/>
      <c r="J830" s="16"/>
      <c r="K830" s="16"/>
      <c r="L830" s="16"/>
      <c r="M830" s="16"/>
      <c r="N830" s="20" t="str">
        <f>IF(COUNT(I830:M830)=0,"",PRODUCT(I830:M830))</f>
        <v/>
      </c>
    </row>
    <row r="831" spans="1:14" x14ac:dyDescent="0.25">
      <c r="A831" s="17"/>
      <c r="B831" s="17"/>
      <c r="C831" s="17"/>
      <c r="D831" s="17"/>
      <c r="E831" s="17"/>
      <c r="F831" s="17"/>
      <c r="G831" s="19" t="str">
        <f>IFERROR(VLOOKUP($F831,'POZ &amp; FİYAT'!$A$5:$C$44,3,FALSE),"")</f>
        <v/>
      </c>
      <c r="H831" s="17"/>
      <c r="I831" s="18"/>
      <c r="J831" s="18"/>
      <c r="K831" s="18"/>
      <c r="L831" s="18"/>
      <c r="M831" s="18"/>
      <c r="N831" s="20" t="str">
        <f>IF(COUNT(I831:M831)=0,"",PRODUCT(I831:M831))</f>
        <v/>
      </c>
    </row>
    <row r="832" spans="1:14" x14ac:dyDescent="0.25">
      <c r="A832" s="15"/>
      <c r="B832" s="15"/>
      <c r="C832" s="15"/>
      <c r="D832" s="15"/>
      <c r="E832" s="15"/>
      <c r="F832" s="15"/>
      <c r="G832" s="19" t="str">
        <f>IFERROR(VLOOKUP($F832,'POZ &amp; FİYAT'!$A$5:$C$44,3,FALSE),"")</f>
        <v/>
      </c>
      <c r="H832" s="15"/>
      <c r="I832" s="16"/>
      <c r="J832" s="16"/>
      <c r="K832" s="16"/>
      <c r="L832" s="16"/>
      <c r="M832" s="16"/>
      <c r="N832" s="20" t="str">
        <f>IF(COUNT(I832:M832)=0,"",PRODUCT(I832:M832))</f>
        <v/>
      </c>
    </row>
    <row r="833" spans="1:14" x14ac:dyDescent="0.25">
      <c r="A833" s="17"/>
      <c r="B833" s="17"/>
      <c r="C833" s="17"/>
      <c r="D833" s="17"/>
      <c r="E833" s="17"/>
      <c r="F833" s="17"/>
      <c r="G833" s="19" t="str">
        <f>IFERROR(VLOOKUP($F833,'POZ &amp; FİYAT'!$A$5:$C$44,3,FALSE),"")</f>
        <v/>
      </c>
      <c r="H833" s="17"/>
      <c r="I833" s="18"/>
      <c r="J833" s="18"/>
      <c r="K833" s="18"/>
      <c r="L833" s="18"/>
      <c r="M833" s="18"/>
      <c r="N833" s="20" t="str">
        <f>IF(COUNT(I833:M833)=0,"",PRODUCT(I833:M833))</f>
        <v/>
      </c>
    </row>
    <row r="834" spans="1:14" x14ac:dyDescent="0.25">
      <c r="A834" s="15"/>
      <c r="B834" s="15"/>
      <c r="C834" s="15"/>
      <c r="D834" s="15"/>
      <c r="E834" s="15"/>
      <c r="F834" s="15"/>
      <c r="G834" s="19" t="str">
        <f>IFERROR(VLOOKUP($F834,'POZ &amp; FİYAT'!$A$5:$C$44,3,FALSE),"")</f>
        <v/>
      </c>
      <c r="H834" s="15"/>
      <c r="I834" s="16"/>
      <c r="J834" s="16"/>
      <c r="K834" s="16"/>
      <c r="L834" s="16"/>
      <c r="M834" s="16"/>
      <c r="N834" s="20" t="str">
        <f>IF(COUNT(I834:M834)=0,"",PRODUCT(I834:M834))</f>
        <v/>
      </c>
    </row>
    <row r="835" spans="1:14" x14ac:dyDescent="0.25">
      <c r="A835" s="17"/>
      <c r="B835" s="17"/>
      <c r="C835" s="17"/>
      <c r="D835" s="17"/>
      <c r="E835" s="17"/>
      <c r="F835" s="17"/>
      <c r="G835" s="19" t="str">
        <f>IFERROR(VLOOKUP($F835,'POZ &amp; FİYAT'!$A$5:$C$44,3,FALSE),"")</f>
        <v/>
      </c>
      <c r="H835" s="17"/>
      <c r="I835" s="18"/>
      <c r="J835" s="18"/>
      <c r="K835" s="18"/>
      <c r="L835" s="18"/>
      <c r="M835" s="18"/>
      <c r="N835" s="20" t="str">
        <f>IF(COUNT(I835:M835)=0,"",PRODUCT(I835:M835))</f>
        <v/>
      </c>
    </row>
    <row r="836" spans="1:14" x14ac:dyDescent="0.25">
      <c r="A836" s="15"/>
      <c r="B836" s="15"/>
      <c r="C836" s="15"/>
      <c r="D836" s="15"/>
      <c r="E836" s="15"/>
      <c r="F836" s="15"/>
      <c r="G836" s="19" t="str">
        <f>IFERROR(VLOOKUP($F836,'POZ &amp; FİYAT'!$A$5:$C$44,3,FALSE),"")</f>
        <v/>
      </c>
      <c r="H836" s="15"/>
      <c r="I836" s="16"/>
      <c r="J836" s="16"/>
      <c r="K836" s="16"/>
      <c r="L836" s="16"/>
      <c r="M836" s="16"/>
      <c r="N836" s="20" t="str">
        <f>IF(COUNT(I836:M836)=0,"",PRODUCT(I836:M836))</f>
        <v/>
      </c>
    </row>
    <row r="837" spans="1:14" x14ac:dyDescent="0.25">
      <c r="A837" s="17"/>
      <c r="B837" s="17"/>
      <c r="C837" s="17"/>
      <c r="D837" s="17"/>
      <c r="E837" s="17"/>
      <c r="F837" s="17"/>
      <c r="G837" s="19" t="str">
        <f>IFERROR(VLOOKUP($F837,'POZ &amp; FİYAT'!$A$5:$C$44,3,FALSE),"")</f>
        <v/>
      </c>
      <c r="H837" s="17"/>
      <c r="I837" s="18"/>
      <c r="J837" s="18"/>
      <c r="K837" s="18"/>
      <c r="L837" s="18"/>
      <c r="M837" s="18"/>
      <c r="N837" s="20" t="str">
        <f>IF(COUNT(I837:M837)=0,"",PRODUCT(I837:M837))</f>
        <v/>
      </c>
    </row>
    <row r="838" spans="1:14" x14ac:dyDescent="0.25">
      <c r="A838" s="15"/>
      <c r="B838" s="15"/>
      <c r="C838" s="15"/>
      <c r="D838" s="15"/>
      <c r="E838" s="15"/>
      <c r="F838" s="15"/>
      <c r="G838" s="19" t="str">
        <f>IFERROR(VLOOKUP($F838,'POZ &amp; FİYAT'!$A$5:$C$44,3,FALSE),"")</f>
        <v/>
      </c>
      <c r="H838" s="15"/>
      <c r="I838" s="16"/>
      <c r="J838" s="16"/>
      <c r="K838" s="16"/>
      <c r="L838" s="16"/>
      <c r="M838" s="16"/>
      <c r="N838" s="20" t="str">
        <f>IF(COUNT(I838:M838)=0,"",PRODUCT(I838:M838))</f>
        <v/>
      </c>
    </row>
    <row r="839" spans="1:14" x14ac:dyDescent="0.25">
      <c r="A839" s="17"/>
      <c r="B839" s="17"/>
      <c r="C839" s="17"/>
      <c r="D839" s="17"/>
      <c r="E839" s="17"/>
      <c r="F839" s="17"/>
      <c r="G839" s="19" t="str">
        <f>IFERROR(VLOOKUP($F839,'POZ &amp; FİYAT'!$A$5:$C$44,3,FALSE),"")</f>
        <v/>
      </c>
      <c r="H839" s="17"/>
      <c r="I839" s="18"/>
      <c r="J839" s="18"/>
      <c r="K839" s="18"/>
      <c r="L839" s="18"/>
      <c r="M839" s="18"/>
      <c r="N839" s="20" t="str">
        <f>IF(COUNT(I839:M839)=0,"",PRODUCT(I839:M839))</f>
        <v/>
      </c>
    </row>
    <row r="840" spans="1:14" x14ac:dyDescent="0.25">
      <c r="A840" s="15"/>
      <c r="B840" s="15"/>
      <c r="C840" s="15"/>
      <c r="D840" s="15"/>
      <c r="E840" s="15"/>
      <c r="F840" s="15"/>
      <c r="G840" s="19" t="str">
        <f>IFERROR(VLOOKUP($F840,'POZ &amp; FİYAT'!$A$5:$C$44,3,FALSE),"")</f>
        <v/>
      </c>
      <c r="H840" s="15"/>
      <c r="I840" s="16"/>
      <c r="J840" s="16"/>
      <c r="K840" s="16"/>
      <c r="L840" s="16"/>
      <c r="M840" s="16"/>
      <c r="N840" s="20" t="str">
        <f>IF(COUNT(I840:M840)=0,"",PRODUCT(I840:M840))</f>
        <v/>
      </c>
    </row>
    <row r="841" spans="1:14" x14ac:dyDescent="0.25">
      <c r="A841" s="17"/>
      <c r="B841" s="17"/>
      <c r="C841" s="17"/>
      <c r="D841" s="17"/>
      <c r="E841" s="17"/>
      <c r="F841" s="17"/>
      <c r="G841" s="19" t="str">
        <f>IFERROR(VLOOKUP($F841,'POZ &amp; FİYAT'!$A$5:$C$44,3,FALSE),"")</f>
        <v/>
      </c>
      <c r="H841" s="17"/>
      <c r="I841" s="18"/>
      <c r="J841" s="18"/>
      <c r="K841" s="18"/>
      <c r="L841" s="18"/>
      <c r="M841" s="18"/>
      <c r="N841" s="20" t="str">
        <f>IF(COUNT(I841:M841)=0,"",PRODUCT(I841:M841))</f>
        <v/>
      </c>
    </row>
    <row r="842" spans="1:14" x14ac:dyDescent="0.25">
      <c r="A842" s="15"/>
      <c r="B842" s="15"/>
      <c r="C842" s="15"/>
      <c r="D842" s="15"/>
      <c r="E842" s="15"/>
      <c r="F842" s="15"/>
      <c r="G842" s="19" t="str">
        <f>IFERROR(VLOOKUP($F842,'POZ &amp; FİYAT'!$A$5:$C$44,3,FALSE),"")</f>
        <v/>
      </c>
      <c r="H842" s="15"/>
      <c r="I842" s="16"/>
      <c r="J842" s="16"/>
      <c r="K842" s="16"/>
      <c r="L842" s="16"/>
      <c r="M842" s="16"/>
      <c r="N842" s="20" t="str">
        <f>IF(COUNT(I842:M842)=0,"",PRODUCT(I842:M842))</f>
        <v/>
      </c>
    </row>
    <row r="843" spans="1:14" x14ac:dyDescent="0.25">
      <c r="A843" s="17"/>
      <c r="B843" s="17"/>
      <c r="C843" s="17"/>
      <c r="D843" s="17"/>
      <c r="E843" s="17"/>
      <c r="F843" s="17"/>
      <c r="G843" s="19" t="str">
        <f>IFERROR(VLOOKUP($F843,'POZ &amp; FİYAT'!$A$5:$C$44,3,FALSE),"")</f>
        <v/>
      </c>
      <c r="H843" s="17"/>
      <c r="I843" s="18"/>
      <c r="J843" s="18"/>
      <c r="K843" s="18"/>
      <c r="L843" s="18"/>
      <c r="M843" s="18"/>
      <c r="N843" s="20" t="str">
        <f>IF(COUNT(I843:M843)=0,"",PRODUCT(I843:M843))</f>
        <v/>
      </c>
    </row>
    <row r="844" spans="1:14" x14ac:dyDescent="0.25">
      <c r="A844" s="15"/>
      <c r="B844" s="15"/>
      <c r="C844" s="15"/>
      <c r="D844" s="15"/>
      <c r="E844" s="15"/>
      <c r="F844" s="15"/>
      <c r="G844" s="19" t="str">
        <f>IFERROR(VLOOKUP($F844,'POZ &amp; FİYAT'!$A$5:$C$44,3,FALSE),"")</f>
        <v/>
      </c>
      <c r="H844" s="15"/>
      <c r="I844" s="16"/>
      <c r="J844" s="16"/>
      <c r="K844" s="16"/>
      <c r="L844" s="16"/>
      <c r="M844" s="16"/>
      <c r="N844" s="20" t="str">
        <f>IF(COUNT(I844:M844)=0,"",PRODUCT(I844:M844))</f>
        <v/>
      </c>
    </row>
    <row r="845" spans="1:14" x14ac:dyDescent="0.25">
      <c r="A845" s="17"/>
      <c r="B845" s="17"/>
      <c r="C845" s="17"/>
      <c r="D845" s="17"/>
      <c r="E845" s="17"/>
      <c r="F845" s="17"/>
      <c r="G845" s="19" t="str">
        <f>IFERROR(VLOOKUP($F845,'POZ &amp; FİYAT'!$A$5:$C$44,3,FALSE),"")</f>
        <v/>
      </c>
      <c r="H845" s="17"/>
      <c r="I845" s="18"/>
      <c r="J845" s="18"/>
      <c r="K845" s="18"/>
      <c r="L845" s="18"/>
      <c r="M845" s="18"/>
      <c r="N845" s="20" t="str">
        <f>IF(COUNT(I845:M845)=0,"",PRODUCT(I845:M845))</f>
        <v/>
      </c>
    </row>
    <row r="846" spans="1:14" x14ac:dyDescent="0.25">
      <c r="A846" s="15"/>
      <c r="B846" s="15"/>
      <c r="C846" s="15"/>
      <c r="D846" s="15"/>
      <c r="E846" s="15"/>
      <c r="F846" s="15"/>
      <c r="G846" s="19" t="str">
        <f>IFERROR(VLOOKUP($F846,'POZ &amp; FİYAT'!$A$5:$C$44,3,FALSE),"")</f>
        <v/>
      </c>
      <c r="H846" s="15"/>
      <c r="I846" s="16"/>
      <c r="J846" s="16"/>
      <c r="K846" s="16"/>
      <c r="L846" s="16"/>
      <c r="M846" s="16"/>
      <c r="N846" s="20" t="str">
        <f>IF(COUNT(I846:M846)=0,"",PRODUCT(I846:M846))</f>
        <v/>
      </c>
    </row>
    <row r="847" spans="1:14" x14ac:dyDescent="0.25">
      <c r="A847" s="17"/>
      <c r="B847" s="17"/>
      <c r="C847" s="17"/>
      <c r="D847" s="17"/>
      <c r="E847" s="17"/>
      <c r="F847" s="17"/>
      <c r="G847" s="19" t="str">
        <f>IFERROR(VLOOKUP($F847,'POZ &amp; FİYAT'!$A$5:$C$44,3,FALSE),"")</f>
        <v/>
      </c>
      <c r="H847" s="17"/>
      <c r="I847" s="18"/>
      <c r="J847" s="18"/>
      <c r="K847" s="18"/>
      <c r="L847" s="18"/>
      <c r="M847" s="18"/>
      <c r="N847" s="20" t="str">
        <f>IF(COUNT(I847:M847)=0,"",PRODUCT(I847:M847))</f>
        <v/>
      </c>
    </row>
    <row r="848" spans="1:14" x14ac:dyDescent="0.25">
      <c r="A848" s="15"/>
      <c r="B848" s="15"/>
      <c r="C848" s="15"/>
      <c r="D848" s="15"/>
      <c r="E848" s="15"/>
      <c r="F848" s="15"/>
      <c r="G848" s="19" t="str">
        <f>IFERROR(VLOOKUP($F848,'POZ &amp; FİYAT'!$A$5:$C$44,3,FALSE),"")</f>
        <v/>
      </c>
      <c r="H848" s="15"/>
      <c r="I848" s="16"/>
      <c r="J848" s="16"/>
      <c r="K848" s="16"/>
      <c r="L848" s="16"/>
      <c r="M848" s="16"/>
      <c r="N848" s="20" t="str">
        <f>IF(COUNT(I848:M848)=0,"",PRODUCT(I848:M848))</f>
        <v/>
      </c>
    </row>
    <row r="849" spans="1:14" x14ac:dyDescent="0.25">
      <c r="A849" s="17"/>
      <c r="B849" s="17"/>
      <c r="C849" s="17"/>
      <c r="D849" s="17"/>
      <c r="E849" s="17"/>
      <c r="F849" s="17"/>
      <c r="G849" s="19" t="str">
        <f>IFERROR(VLOOKUP($F849,'POZ &amp; FİYAT'!$A$5:$C$44,3,FALSE),"")</f>
        <v/>
      </c>
      <c r="H849" s="17"/>
      <c r="I849" s="18"/>
      <c r="J849" s="18"/>
      <c r="K849" s="18"/>
      <c r="L849" s="18"/>
      <c r="M849" s="18"/>
      <c r="N849" s="20" t="str">
        <f>IF(COUNT(I849:M849)=0,"",PRODUCT(I849:M849))</f>
        <v/>
      </c>
    </row>
    <row r="850" spans="1:14" x14ac:dyDescent="0.25">
      <c r="A850" s="15"/>
      <c r="B850" s="15"/>
      <c r="C850" s="15"/>
      <c r="D850" s="15"/>
      <c r="E850" s="15"/>
      <c r="F850" s="15"/>
      <c r="G850" s="19" t="str">
        <f>IFERROR(VLOOKUP($F850,'POZ &amp; FİYAT'!$A$5:$C$44,3,FALSE),"")</f>
        <v/>
      </c>
      <c r="H850" s="15"/>
      <c r="I850" s="16"/>
      <c r="J850" s="16"/>
      <c r="K850" s="16"/>
      <c r="L850" s="16"/>
      <c r="M850" s="16"/>
      <c r="N850" s="20" t="str">
        <f>IF(COUNT(I850:M850)=0,"",PRODUCT(I850:M850))</f>
        <v/>
      </c>
    </row>
    <row r="851" spans="1:14" x14ac:dyDescent="0.25">
      <c r="A851" s="17"/>
      <c r="B851" s="17"/>
      <c r="C851" s="17"/>
      <c r="D851" s="17"/>
      <c r="E851" s="17"/>
      <c r="F851" s="17"/>
      <c r="G851" s="19" t="str">
        <f>IFERROR(VLOOKUP($F851,'POZ &amp; FİYAT'!$A$5:$C$44,3,FALSE),"")</f>
        <v/>
      </c>
      <c r="H851" s="17"/>
      <c r="I851" s="18"/>
      <c r="J851" s="18"/>
      <c r="K851" s="18"/>
      <c r="L851" s="18"/>
      <c r="M851" s="18"/>
      <c r="N851" s="20" t="str">
        <f>IF(COUNT(I851:M851)=0,"",PRODUCT(I851:M851))</f>
        <v/>
      </c>
    </row>
    <row r="852" spans="1:14" x14ac:dyDescent="0.25">
      <c r="A852" s="15"/>
      <c r="B852" s="15"/>
      <c r="C852" s="15"/>
      <c r="D852" s="15"/>
      <c r="E852" s="15"/>
      <c r="F852" s="15"/>
      <c r="G852" s="19" t="str">
        <f>IFERROR(VLOOKUP($F852,'POZ &amp; FİYAT'!$A$5:$C$44,3,FALSE),"")</f>
        <v/>
      </c>
      <c r="H852" s="15"/>
      <c r="I852" s="16"/>
      <c r="J852" s="16"/>
      <c r="K852" s="16"/>
      <c r="L852" s="16"/>
      <c r="M852" s="16"/>
      <c r="N852" s="20" t="str">
        <f>IF(COUNT(I852:M852)=0,"",PRODUCT(I852:M852))</f>
        <v/>
      </c>
    </row>
    <row r="853" spans="1:14" x14ac:dyDescent="0.25">
      <c r="A853" s="17"/>
      <c r="B853" s="17"/>
      <c r="C853" s="17"/>
      <c r="D853" s="17"/>
      <c r="E853" s="17"/>
      <c r="F853" s="17"/>
      <c r="G853" s="19" t="str">
        <f>IFERROR(VLOOKUP($F853,'POZ &amp; FİYAT'!$A$5:$C$44,3,FALSE),"")</f>
        <v/>
      </c>
      <c r="H853" s="17"/>
      <c r="I853" s="18"/>
      <c r="J853" s="18"/>
      <c r="K853" s="18"/>
      <c r="L853" s="18"/>
      <c r="M853" s="18"/>
      <c r="N853" s="20" t="str">
        <f>IF(COUNT(I853:M853)=0,"",PRODUCT(I853:M853))</f>
        <v/>
      </c>
    </row>
    <row r="854" spans="1:14" x14ac:dyDescent="0.25">
      <c r="A854" s="15"/>
      <c r="B854" s="15"/>
      <c r="C854" s="15"/>
      <c r="D854" s="15"/>
      <c r="E854" s="15"/>
      <c r="F854" s="15"/>
      <c r="G854" s="19" t="str">
        <f>IFERROR(VLOOKUP($F854,'POZ &amp; FİYAT'!$A$5:$C$44,3,FALSE),"")</f>
        <v/>
      </c>
      <c r="H854" s="15"/>
      <c r="I854" s="16"/>
      <c r="J854" s="16"/>
      <c r="K854" s="16"/>
      <c r="L854" s="16"/>
      <c r="M854" s="16"/>
      <c r="N854" s="20" t="str">
        <f>IF(COUNT(I854:M854)=0,"",PRODUCT(I854:M854))</f>
        <v/>
      </c>
    </row>
    <row r="855" spans="1:14" x14ac:dyDescent="0.25">
      <c r="A855" s="17"/>
      <c r="B855" s="17"/>
      <c r="C855" s="17"/>
      <c r="D855" s="17"/>
      <c r="E855" s="17"/>
      <c r="F855" s="17"/>
      <c r="G855" s="19" t="str">
        <f>IFERROR(VLOOKUP($F855,'POZ &amp; FİYAT'!$A$5:$C$44,3,FALSE),"")</f>
        <v/>
      </c>
      <c r="H855" s="17"/>
      <c r="I855" s="18"/>
      <c r="J855" s="18"/>
      <c r="K855" s="18"/>
      <c r="L855" s="18"/>
      <c r="M855" s="18"/>
      <c r="N855" s="20" t="str">
        <f>IF(COUNT(I855:M855)=0,"",PRODUCT(I855:M855))</f>
        <v/>
      </c>
    </row>
    <row r="856" spans="1:14" x14ac:dyDescent="0.25">
      <c r="A856" s="15"/>
      <c r="B856" s="15"/>
      <c r="C856" s="15"/>
      <c r="D856" s="15"/>
      <c r="E856" s="15"/>
      <c r="F856" s="15"/>
      <c r="G856" s="19" t="str">
        <f>IFERROR(VLOOKUP($F856,'POZ &amp; FİYAT'!$A$5:$C$44,3,FALSE),"")</f>
        <v/>
      </c>
      <c r="H856" s="15"/>
      <c r="I856" s="16"/>
      <c r="J856" s="16"/>
      <c r="K856" s="16"/>
      <c r="L856" s="16"/>
      <c r="M856" s="16"/>
      <c r="N856" s="20" t="str">
        <f>IF(COUNT(I856:M856)=0,"",PRODUCT(I856:M856))</f>
        <v/>
      </c>
    </row>
    <row r="857" spans="1:14" x14ac:dyDescent="0.25">
      <c r="A857" s="17"/>
      <c r="B857" s="17"/>
      <c r="C857" s="17"/>
      <c r="D857" s="17"/>
      <c r="E857" s="17"/>
      <c r="F857" s="17"/>
      <c r="G857" s="19" t="str">
        <f>IFERROR(VLOOKUP($F857,'POZ &amp; FİYAT'!$A$5:$C$44,3,FALSE),"")</f>
        <v/>
      </c>
      <c r="H857" s="17"/>
      <c r="I857" s="18"/>
      <c r="J857" s="18"/>
      <c r="K857" s="18"/>
      <c r="L857" s="18"/>
      <c r="M857" s="18"/>
      <c r="N857" s="20" t="str">
        <f>IF(COUNT(I857:M857)=0,"",PRODUCT(I857:M857))</f>
        <v/>
      </c>
    </row>
    <row r="858" spans="1:14" x14ac:dyDescent="0.25">
      <c r="A858" s="15"/>
      <c r="B858" s="15"/>
      <c r="C858" s="15"/>
      <c r="D858" s="15"/>
      <c r="E858" s="15"/>
      <c r="F858" s="15"/>
      <c r="G858" s="19" t="str">
        <f>IFERROR(VLOOKUP($F858,'POZ &amp; FİYAT'!$A$5:$C$44,3,FALSE),"")</f>
        <v/>
      </c>
      <c r="H858" s="15"/>
      <c r="I858" s="16"/>
      <c r="J858" s="16"/>
      <c r="K858" s="16"/>
      <c r="L858" s="16"/>
      <c r="M858" s="16"/>
      <c r="N858" s="20" t="str">
        <f>IF(COUNT(I858:M858)=0,"",PRODUCT(I858:M858))</f>
        <v/>
      </c>
    </row>
    <row r="859" spans="1:14" x14ac:dyDescent="0.25">
      <c r="A859" s="17"/>
      <c r="B859" s="17"/>
      <c r="C859" s="17"/>
      <c r="D859" s="17"/>
      <c r="E859" s="17"/>
      <c r="F859" s="17"/>
      <c r="G859" s="19" t="str">
        <f>IFERROR(VLOOKUP($F859,'POZ &amp; FİYAT'!$A$5:$C$44,3,FALSE),"")</f>
        <v/>
      </c>
      <c r="H859" s="17"/>
      <c r="I859" s="18"/>
      <c r="J859" s="18"/>
      <c r="K859" s="18"/>
      <c r="L859" s="18"/>
      <c r="M859" s="18"/>
      <c r="N859" s="20" t="str">
        <f>IF(COUNT(I859:M859)=0,"",PRODUCT(I859:M859))</f>
        <v/>
      </c>
    </row>
    <row r="860" spans="1:14" x14ac:dyDescent="0.25">
      <c r="A860" s="15"/>
      <c r="B860" s="15"/>
      <c r="C860" s="15"/>
      <c r="D860" s="15"/>
      <c r="E860" s="15"/>
      <c r="F860" s="15"/>
      <c r="G860" s="19" t="str">
        <f>IFERROR(VLOOKUP($F860,'POZ &amp; FİYAT'!$A$5:$C$44,3,FALSE),"")</f>
        <v/>
      </c>
      <c r="H860" s="15"/>
      <c r="I860" s="16"/>
      <c r="J860" s="16"/>
      <c r="K860" s="16"/>
      <c r="L860" s="16"/>
      <c r="M860" s="16"/>
      <c r="N860" s="20" t="str">
        <f>IF(COUNT(I860:M860)=0,"",PRODUCT(I860:M860))</f>
        <v/>
      </c>
    </row>
    <row r="861" spans="1:14" x14ac:dyDescent="0.25">
      <c r="A861" s="17"/>
      <c r="B861" s="17"/>
      <c r="C861" s="17"/>
      <c r="D861" s="17"/>
      <c r="E861" s="17"/>
      <c r="F861" s="17"/>
      <c r="G861" s="19" t="str">
        <f>IFERROR(VLOOKUP($F861,'POZ &amp; FİYAT'!$A$5:$C$44,3,FALSE),"")</f>
        <v/>
      </c>
      <c r="H861" s="17"/>
      <c r="I861" s="18"/>
      <c r="J861" s="18"/>
      <c r="K861" s="18"/>
      <c r="L861" s="18"/>
      <c r="M861" s="18"/>
      <c r="N861" s="20" t="str">
        <f>IF(COUNT(I861:M861)=0,"",PRODUCT(I861:M861))</f>
        <v/>
      </c>
    </row>
    <row r="862" spans="1:14" x14ac:dyDescent="0.25">
      <c r="A862" s="15"/>
      <c r="B862" s="15"/>
      <c r="C862" s="15"/>
      <c r="D862" s="15"/>
      <c r="E862" s="15"/>
      <c r="F862" s="15"/>
      <c r="G862" s="19" t="str">
        <f>IFERROR(VLOOKUP($F862,'POZ &amp; FİYAT'!$A$5:$C$44,3,FALSE),"")</f>
        <v/>
      </c>
      <c r="H862" s="15"/>
      <c r="I862" s="16"/>
      <c r="J862" s="16"/>
      <c r="K862" s="16"/>
      <c r="L862" s="16"/>
      <c r="M862" s="16"/>
      <c r="N862" s="20" t="str">
        <f>IF(COUNT(I862:M862)=0,"",PRODUCT(I862:M862))</f>
        <v/>
      </c>
    </row>
    <row r="863" spans="1:14" x14ac:dyDescent="0.25">
      <c r="A863" s="17"/>
      <c r="B863" s="17"/>
      <c r="C863" s="17"/>
      <c r="D863" s="17"/>
      <c r="E863" s="17"/>
      <c r="F863" s="17"/>
      <c r="G863" s="19" t="str">
        <f>IFERROR(VLOOKUP($F863,'POZ &amp; FİYAT'!$A$5:$C$44,3,FALSE),"")</f>
        <v/>
      </c>
      <c r="H863" s="17"/>
      <c r="I863" s="18"/>
      <c r="J863" s="18"/>
      <c r="K863" s="18"/>
      <c r="L863" s="18"/>
      <c r="M863" s="18"/>
      <c r="N863" s="20" t="str">
        <f>IF(COUNT(I863:M863)=0,"",PRODUCT(I863:M863))</f>
        <v/>
      </c>
    </row>
    <row r="864" spans="1:14" x14ac:dyDescent="0.25">
      <c r="A864" s="15"/>
      <c r="B864" s="15"/>
      <c r="C864" s="15"/>
      <c r="D864" s="15"/>
      <c r="E864" s="15"/>
      <c r="F864" s="15"/>
      <c r="G864" s="19" t="str">
        <f>IFERROR(VLOOKUP($F864,'POZ &amp; FİYAT'!$A$5:$C$44,3,FALSE),"")</f>
        <v/>
      </c>
      <c r="H864" s="15"/>
      <c r="I864" s="16"/>
      <c r="J864" s="16"/>
      <c r="K864" s="16"/>
      <c r="L864" s="16"/>
      <c r="M864" s="16"/>
      <c r="N864" s="20" t="str">
        <f>IF(COUNT(I864:M864)=0,"",PRODUCT(I864:M864))</f>
        <v/>
      </c>
    </row>
    <row r="865" spans="1:14" x14ac:dyDescent="0.25">
      <c r="A865" s="17"/>
      <c r="B865" s="17"/>
      <c r="C865" s="17"/>
      <c r="D865" s="17"/>
      <c r="E865" s="17"/>
      <c r="F865" s="17"/>
      <c r="G865" s="19" t="str">
        <f>IFERROR(VLOOKUP($F865,'POZ &amp; FİYAT'!$A$5:$C$44,3,FALSE),"")</f>
        <v/>
      </c>
      <c r="H865" s="17"/>
      <c r="I865" s="18"/>
      <c r="J865" s="18"/>
      <c r="K865" s="18"/>
      <c r="L865" s="18"/>
      <c r="M865" s="18"/>
      <c r="N865" s="20" t="str">
        <f>IF(COUNT(I865:M865)=0,"",PRODUCT(I865:M865))</f>
        <v/>
      </c>
    </row>
    <row r="866" spans="1:14" x14ac:dyDescent="0.25">
      <c r="A866" s="15"/>
      <c r="B866" s="15"/>
      <c r="C866" s="15"/>
      <c r="D866" s="15"/>
      <c r="E866" s="15"/>
      <c r="F866" s="15"/>
      <c r="G866" s="19" t="str">
        <f>IFERROR(VLOOKUP($F866,'POZ &amp; FİYAT'!$A$5:$C$44,3,FALSE),"")</f>
        <v/>
      </c>
      <c r="H866" s="15"/>
      <c r="I866" s="16"/>
      <c r="J866" s="16"/>
      <c r="K866" s="16"/>
      <c r="L866" s="16"/>
      <c r="M866" s="16"/>
      <c r="N866" s="20" t="str">
        <f>IF(COUNT(I866:M866)=0,"",PRODUCT(I866:M866))</f>
        <v/>
      </c>
    </row>
    <row r="867" spans="1:14" x14ac:dyDescent="0.25">
      <c r="A867" s="17"/>
      <c r="B867" s="17"/>
      <c r="C867" s="17"/>
      <c r="D867" s="17"/>
      <c r="E867" s="17"/>
      <c r="F867" s="17"/>
      <c r="G867" s="19" t="str">
        <f>IFERROR(VLOOKUP($F867,'POZ &amp; FİYAT'!$A$5:$C$44,3,FALSE),"")</f>
        <v/>
      </c>
      <c r="H867" s="17"/>
      <c r="I867" s="18"/>
      <c r="J867" s="18"/>
      <c r="K867" s="18"/>
      <c r="L867" s="18"/>
      <c r="M867" s="18"/>
      <c r="N867" s="20" t="str">
        <f>IF(COUNT(I867:M867)=0,"",PRODUCT(I867:M867))</f>
        <v/>
      </c>
    </row>
    <row r="868" spans="1:14" x14ac:dyDescent="0.25">
      <c r="A868" s="15"/>
      <c r="B868" s="15"/>
      <c r="C868" s="15"/>
      <c r="D868" s="15"/>
      <c r="E868" s="15"/>
      <c r="F868" s="15"/>
      <c r="G868" s="19" t="str">
        <f>IFERROR(VLOOKUP($F868,'POZ &amp; FİYAT'!$A$5:$C$44,3,FALSE),"")</f>
        <v/>
      </c>
      <c r="H868" s="15"/>
      <c r="I868" s="16"/>
      <c r="J868" s="16"/>
      <c r="K868" s="16"/>
      <c r="L868" s="16"/>
      <c r="M868" s="16"/>
      <c r="N868" s="20" t="str">
        <f>IF(COUNT(I868:M868)=0,"",PRODUCT(I868:M868))</f>
        <v/>
      </c>
    </row>
    <row r="869" spans="1:14" x14ac:dyDescent="0.25">
      <c r="A869" s="17"/>
      <c r="B869" s="17"/>
      <c r="C869" s="17"/>
      <c r="D869" s="17"/>
      <c r="E869" s="17"/>
      <c r="F869" s="17"/>
      <c r="G869" s="19" t="str">
        <f>IFERROR(VLOOKUP($F869,'POZ &amp; FİYAT'!$A$5:$C$44,3,FALSE),"")</f>
        <v/>
      </c>
      <c r="H869" s="17"/>
      <c r="I869" s="18"/>
      <c r="J869" s="18"/>
      <c r="K869" s="18"/>
      <c r="L869" s="18"/>
      <c r="M869" s="18"/>
      <c r="N869" s="20" t="str">
        <f>IF(COUNT(I869:M869)=0,"",PRODUCT(I869:M869))</f>
        <v/>
      </c>
    </row>
    <row r="870" spans="1:14" x14ac:dyDescent="0.25">
      <c r="A870" s="15"/>
      <c r="B870" s="15"/>
      <c r="C870" s="15"/>
      <c r="D870" s="15"/>
      <c r="E870" s="15"/>
      <c r="F870" s="15"/>
      <c r="G870" s="19" t="str">
        <f>IFERROR(VLOOKUP($F870,'POZ &amp; FİYAT'!$A$5:$C$44,3,FALSE),"")</f>
        <v/>
      </c>
      <c r="H870" s="15"/>
      <c r="I870" s="16"/>
      <c r="J870" s="16"/>
      <c r="K870" s="16"/>
      <c r="L870" s="16"/>
      <c r="M870" s="16"/>
      <c r="N870" s="20" t="str">
        <f>IF(COUNT(I870:M870)=0,"",PRODUCT(I870:M870))</f>
        <v/>
      </c>
    </row>
    <row r="871" spans="1:14" x14ac:dyDescent="0.25">
      <c r="A871" s="17"/>
      <c r="B871" s="17"/>
      <c r="C871" s="17"/>
      <c r="D871" s="17"/>
      <c r="E871" s="17"/>
      <c r="F871" s="17"/>
      <c r="G871" s="19" t="str">
        <f>IFERROR(VLOOKUP($F871,'POZ &amp; FİYAT'!$A$5:$C$44,3,FALSE),"")</f>
        <v/>
      </c>
      <c r="H871" s="17"/>
      <c r="I871" s="18"/>
      <c r="J871" s="18"/>
      <c r="K871" s="18"/>
      <c r="L871" s="18"/>
      <c r="M871" s="18"/>
      <c r="N871" s="20" t="str">
        <f>IF(COUNT(I871:M871)=0,"",PRODUCT(I871:M871))</f>
        <v/>
      </c>
    </row>
    <row r="872" spans="1:14" x14ac:dyDescent="0.25">
      <c r="A872" s="15"/>
      <c r="B872" s="15"/>
      <c r="C872" s="15"/>
      <c r="D872" s="15"/>
      <c r="E872" s="15"/>
      <c r="F872" s="15"/>
      <c r="G872" s="19" t="str">
        <f>IFERROR(VLOOKUP($F872,'POZ &amp; FİYAT'!$A$5:$C$44,3,FALSE),"")</f>
        <v/>
      </c>
      <c r="H872" s="15"/>
      <c r="I872" s="16"/>
      <c r="J872" s="16"/>
      <c r="K872" s="16"/>
      <c r="L872" s="16"/>
      <c r="M872" s="16"/>
      <c r="N872" s="20" t="str">
        <f>IF(COUNT(I872:M872)=0,"",PRODUCT(I872:M872))</f>
        <v/>
      </c>
    </row>
    <row r="873" spans="1:14" x14ac:dyDescent="0.25">
      <c r="A873" s="17"/>
      <c r="B873" s="17"/>
      <c r="C873" s="17"/>
      <c r="D873" s="17"/>
      <c r="E873" s="17"/>
      <c r="F873" s="17"/>
      <c r="G873" s="19" t="str">
        <f>IFERROR(VLOOKUP($F873,'POZ &amp; FİYAT'!$A$5:$C$44,3,FALSE),"")</f>
        <v/>
      </c>
      <c r="H873" s="17"/>
      <c r="I873" s="18"/>
      <c r="J873" s="18"/>
      <c r="K873" s="18"/>
      <c r="L873" s="18"/>
      <c r="M873" s="18"/>
      <c r="N873" s="20" t="str">
        <f>IF(COUNT(I873:M873)=0,"",PRODUCT(I873:M873))</f>
        <v/>
      </c>
    </row>
    <row r="874" spans="1:14" x14ac:dyDescent="0.25">
      <c r="A874" s="15"/>
      <c r="B874" s="15"/>
      <c r="C874" s="15"/>
      <c r="D874" s="15"/>
      <c r="E874" s="15"/>
      <c r="F874" s="15"/>
      <c r="G874" s="19" t="str">
        <f>IFERROR(VLOOKUP($F874,'POZ &amp; FİYAT'!$A$5:$C$44,3,FALSE),"")</f>
        <v/>
      </c>
      <c r="H874" s="15"/>
      <c r="I874" s="16"/>
      <c r="J874" s="16"/>
      <c r="K874" s="16"/>
      <c r="L874" s="16"/>
      <c r="M874" s="16"/>
      <c r="N874" s="20" t="str">
        <f>IF(COUNT(I874:M874)=0,"",PRODUCT(I874:M874))</f>
        <v/>
      </c>
    </row>
    <row r="875" spans="1:14" x14ac:dyDescent="0.25">
      <c r="A875" s="17"/>
      <c r="B875" s="17"/>
      <c r="C875" s="17"/>
      <c r="D875" s="17"/>
      <c r="E875" s="17"/>
      <c r="F875" s="17"/>
      <c r="G875" s="19" t="str">
        <f>IFERROR(VLOOKUP($F875,'POZ &amp; FİYAT'!$A$5:$C$44,3,FALSE),"")</f>
        <v/>
      </c>
      <c r="H875" s="17"/>
      <c r="I875" s="18"/>
      <c r="J875" s="18"/>
      <c r="K875" s="18"/>
      <c r="L875" s="18"/>
      <c r="M875" s="18"/>
      <c r="N875" s="20" t="str">
        <f>IF(COUNT(I875:M875)=0,"",PRODUCT(I875:M875))</f>
        <v/>
      </c>
    </row>
    <row r="876" spans="1:14" x14ac:dyDescent="0.25">
      <c r="A876" s="15"/>
      <c r="B876" s="15"/>
      <c r="C876" s="15"/>
      <c r="D876" s="15"/>
      <c r="E876" s="15"/>
      <c r="F876" s="15"/>
      <c r="G876" s="19" t="str">
        <f>IFERROR(VLOOKUP($F876,'POZ &amp; FİYAT'!$A$5:$C$44,3,FALSE),"")</f>
        <v/>
      </c>
      <c r="H876" s="15"/>
      <c r="I876" s="16"/>
      <c r="J876" s="16"/>
      <c r="K876" s="16"/>
      <c r="L876" s="16"/>
      <c r="M876" s="16"/>
      <c r="N876" s="20" t="str">
        <f>IF(COUNT(I876:M876)=0,"",PRODUCT(I876:M876))</f>
        <v/>
      </c>
    </row>
    <row r="877" spans="1:14" x14ac:dyDescent="0.25">
      <c r="A877" s="17"/>
      <c r="B877" s="17"/>
      <c r="C877" s="17"/>
      <c r="D877" s="17"/>
      <c r="E877" s="17"/>
      <c r="F877" s="17"/>
      <c r="G877" s="19" t="str">
        <f>IFERROR(VLOOKUP($F877,'POZ &amp; FİYAT'!$A$5:$C$44,3,FALSE),"")</f>
        <v/>
      </c>
      <c r="H877" s="17"/>
      <c r="I877" s="18"/>
      <c r="J877" s="18"/>
      <c r="K877" s="18"/>
      <c r="L877" s="18"/>
      <c r="M877" s="18"/>
      <c r="N877" s="20" t="str">
        <f>IF(COUNT(I877:M877)=0,"",PRODUCT(I877:M877))</f>
        <v/>
      </c>
    </row>
    <row r="878" spans="1:14" x14ac:dyDescent="0.25">
      <c r="A878" s="15"/>
      <c r="B878" s="15"/>
      <c r="C878" s="15"/>
      <c r="D878" s="15"/>
      <c r="E878" s="15"/>
      <c r="F878" s="15"/>
      <c r="G878" s="19" t="str">
        <f>IFERROR(VLOOKUP($F878,'POZ &amp; FİYAT'!$A$5:$C$44,3,FALSE),"")</f>
        <v/>
      </c>
      <c r="H878" s="15"/>
      <c r="I878" s="16"/>
      <c r="J878" s="16"/>
      <c r="K878" s="16"/>
      <c r="L878" s="16"/>
      <c r="M878" s="16"/>
      <c r="N878" s="20" t="str">
        <f>IF(COUNT(I878:M878)=0,"",PRODUCT(I878:M878))</f>
        <v/>
      </c>
    </row>
    <row r="879" spans="1:14" x14ac:dyDescent="0.25">
      <c r="A879" s="17"/>
      <c r="B879" s="17"/>
      <c r="C879" s="17"/>
      <c r="D879" s="17"/>
      <c r="E879" s="17"/>
      <c r="F879" s="17"/>
      <c r="G879" s="19" t="str">
        <f>IFERROR(VLOOKUP($F879,'POZ &amp; FİYAT'!$A$5:$C$44,3,FALSE),"")</f>
        <v/>
      </c>
      <c r="H879" s="17"/>
      <c r="I879" s="18"/>
      <c r="J879" s="18"/>
      <c r="K879" s="18"/>
      <c r="L879" s="18"/>
      <c r="M879" s="18"/>
      <c r="N879" s="20" t="str">
        <f>IF(COUNT(I879:M879)=0,"",PRODUCT(I879:M879))</f>
        <v/>
      </c>
    </row>
    <row r="880" spans="1:14" x14ac:dyDescent="0.25">
      <c r="A880" s="15"/>
      <c r="B880" s="15"/>
      <c r="C880" s="15"/>
      <c r="D880" s="15"/>
      <c r="E880" s="15"/>
      <c r="F880" s="15"/>
      <c r="G880" s="19" t="str">
        <f>IFERROR(VLOOKUP($F880,'POZ &amp; FİYAT'!$A$5:$C$44,3,FALSE),"")</f>
        <v/>
      </c>
      <c r="H880" s="15"/>
      <c r="I880" s="16"/>
      <c r="J880" s="16"/>
      <c r="K880" s="16"/>
      <c r="L880" s="16"/>
      <c r="M880" s="16"/>
      <c r="N880" s="20" t="str">
        <f>IF(COUNT(I880:M880)=0,"",PRODUCT(I880:M880))</f>
        <v/>
      </c>
    </row>
    <row r="881" spans="1:14" x14ac:dyDescent="0.25">
      <c r="A881" s="17"/>
      <c r="B881" s="17"/>
      <c r="C881" s="17"/>
      <c r="D881" s="17"/>
      <c r="E881" s="17"/>
      <c r="F881" s="17"/>
      <c r="G881" s="19" t="str">
        <f>IFERROR(VLOOKUP($F881,'POZ &amp; FİYAT'!$A$5:$C$44,3,FALSE),"")</f>
        <v/>
      </c>
      <c r="H881" s="17"/>
      <c r="I881" s="18"/>
      <c r="J881" s="18"/>
      <c r="K881" s="18"/>
      <c r="L881" s="18"/>
      <c r="M881" s="18"/>
      <c r="N881" s="20" t="str">
        <f>IF(COUNT(I881:M881)=0,"",PRODUCT(I881:M881))</f>
        <v/>
      </c>
    </row>
    <row r="882" spans="1:14" x14ac:dyDescent="0.25">
      <c r="A882" s="15"/>
      <c r="B882" s="15"/>
      <c r="C882" s="15"/>
      <c r="D882" s="15"/>
      <c r="E882" s="15"/>
      <c r="F882" s="15"/>
      <c r="G882" s="19" t="str">
        <f>IFERROR(VLOOKUP($F882,'POZ &amp; FİYAT'!$A$5:$C$44,3,FALSE),"")</f>
        <v/>
      </c>
      <c r="H882" s="15"/>
      <c r="I882" s="16"/>
      <c r="J882" s="16"/>
      <c r="K882" s="16"/>
      <c r="L882" s="16"/>
      <c r="M882" s="16"/>
      <c r="N882" s="20" t="str">
        <f>IF(COUNT(I882:M882)=0,"",PRODUCT(I882:M882))</f>
        <v/>
      </c>
    </row>
    <row r="883" spans="1:14" x14ac:dyDescent="0.25">
      <c r="A883" s="17"/>
      <c r="B883" s="17"/>
      <c r="C883" s="17"/>
      <c r="D883" s="17"/>
      <c r="E883" s="17"/>
      <c r="F883" s="17"/>
      <c r="G883" s="19" t="str">
        <f>IFERROR(VLOOKUP($F883,'POZ &amp; FİYAT'!$A$5:$C$44,3,FALSE),"")</f>
        <v/>
      </c>
      <c r="H883" s="17"/>
      <c r="I883" s="18"/>
      <c r="J883" s="18"/>
      <c r="K883" s="18"/>
      <c r="L883" s="18"/>
      <c r="M883" s="18"/>
      <c r="N883" s="20" t="str">
        <f>IF(COUNT(I883:M883)=0,"",PRODUCT(I883:M883))</f>
        <v/>
      </c>
    </row>
    <row r="884" spans="1:14" x14ac:dyDescent="0.25">
      <c r="A884" s="15"/>
      <c r="B884" s="15"/>
      <c r="C884" s="15"/>
      <c r="D884" s="15"/>
      <c r="E884" s="15"/>
      <c r="F884" s="15"/>
      <c r="G884" s="19" t="str">
        <f>IFERROR(VLOOKUP($F884,'POZ &amp; FİYAT'!$A$5:$C$44,3,FALSE),"")</f>
        <v/>
      </c>
      <c r="H884" s="15"/>
      <c r="I884" s="16"/>
      <c r="J884" s="16"/>
      <c r="K884" s="16"/>
      <c r="L884" s="16"/>
      <c r="M884" s="16"/>
      <c r="N884" s="20" t="str">
        <f>IF(COUNT(I884:M884)=0,"",PRODUCT(I884:M884))</f>
        <v/>
      </c>
    </row>
    <row r="885" spans="1:14" x14ac:dyDescent="0.25">
      <c r="A885" s="17"/>
      <c r="B885" s="17"/>
      <c r="C885" s="17"/>
      <c r="D885" s="17"/>
      <c r="E885" s="17"/>
      <c r="F885" s="17"/>
      <c r="G885" s="19" t="str">
        <f>IFERROR(VLOOKUP($F885,'POZ &amp; FİYAT'!$A$5:$C$44,3,FALSE),"")</f>
        <v/>
      </c>
      <c r="H885" s="17"/>
      <c r="I885" s="18"/>
      <c r="J885" s="18"/>
      <c r="K885" s="18"/>
      <c r="L885" s="18"/>
      <c r="M885" s="18"/>
      <c r="N885" s="20" t="str">
        <f>IF(COUNT(I885:M885)=0,"",PRODUCT(I885:M885))</f>
        <v/>
      </c>
    </row>
    <row r="886" spans="1:14" x14ac:dyDescent="0.25">
      <c r="A886" s="15"/>
      <c r="B886" s="15"/>
      <c r="C886" s="15"/>
      <c r="D886" s="15"/>
      <c r="E886" s="15"/>
      <c r="F886" s="15"/>
      <c r="G886" s="19" t="str">
        <f>IFERROR(VLOOKUP($F886,'POZ &amp; FİYAT'!$A$5:$C$44,3,FALSE),"")</f>
        <v/>
      </c>
      <c r="H886" s="15"/>
      <c r="I886" s="16"/>
      <c r="J886" s="16"/>
      <c r="K886" s="16"/>
      <c r="L886" s="16"/>
      <c r="M886" s="16"/>
      <c r="N886" s="20" t="str">
        <f>IF(COUNT(I886:M886)=0,"",PRODUCT(I886:M886))</f>
        <v/>
      </c>
    </row>
    <row r="887" spans="1:14" x14ac:dyDescent="0.25">
      <c r="A887" s="17"/>
      <c r="B887" s="17"/>
      <c r="C887" s="17"/>
      <c r="D887" s="17"/>
      <c r="E887" s="17"/>
      <c r="F887" s="17"/>
      <c r="G887" s="19" t="str">
        <f>IFERROR(VLOOKUP($F887,'POZ &amp; FİYAT'!$A$5:$C$44,3,FALSE),"")</f>
        <v/>
      </c>
      <c r="H887" s="17"/>
      <c r="I887" s="18"/>
      <c r="J887" s="18"/>
      <c r="K887" s="18"/>
      <c r="L887" s="18"/>
      <c r="M887" s="18"/>
      <c r="N887" s="20" t="str">
        <f>IF(COUNT(I887:M887)=0,"",PRODUCT(I887:M887))</f>
        <v/>
      </c>
    </row>
    <row r="888" spans="1:14" x14ac:dyDescent="0.25">
      <c r="A888" s="15"/>
      <c r="B888" s="15"/>
      <c r="C888" s="15"/>
      <c r="D888" s="15"/>
      <c r="E888" s="15"/>
      <c r="F888" s="15"/>
      <c r="G888" s="19" t="str">
        <f>IFERROR(VLOOKUP($F888,'POZ &amp; FİYAT'!$A$5:$C$44,3,FALSE),"")</f>
        <v/>
      </c>
      <c r="H888" s="15"/>
      <c r="I888" s="16"/>
      <c r="J888" s="16"/>
      <c r="K888" s="16"/>
      <c r="L888" s="16"/>
      <c r="M888" s="16"/>
      <c r="N888" s="20" t="str">
        <f>IF(COUNT(I888:M888)=0,"",PRODUCT(I888:M888))</f>
        <v/>
      </c>
    </row>
    <row r="889" spans="1:14" x14ac:dyDescent="0.25">
      <c r="A889" s="17"/>
      <c r="B889" s="17"/>
      <c r="C889" s="17"/>
      <c r="D889" s="17"/>
      <c r="E889" s="17"/>
      <c r="F889" s="17"/>
      <c r="G889" s="19" t="str">
        <f>IFERROR(VLOOKUP($F889,'POZ &amp; FİYAT'!$A$5:$C$44,3,FALSE),"")</f>
        <v/>
      </c>
      <c r="H889" s="17"/>
      <c r="I889" s="18"/>
      <c r="J889" s="18"/>
      <c r="K889" s="18"/>
      <c r="L889" s="18"/>
      <c r="M889" s="18"/>
      <c r="N889" s="20" t="str">
        <f>IF(COUNT(I889:M889)=0,"",PRODUCT(I889:M889))</f>
        <v/>
      </c>
    </row>
    <row r="890" spans="1:14" x14ac:dyDescent="0.25">
      <c r="A890" s="15"/>
      <c r="B890" s="15"/>
      <c r="C890" s="15"/>
      <c r="D890" s="15"/>
      <c r="E890" s="15"/>
      <c r="F890" s="15"/>
      <c r="G890" s="19" t="str">
        <f>IFERROR(VLOOKUP($F890,'POZ &amp; FİYAT'!$A$5:$C$44,3,FALSE),"")</f>
        <v/>
      </c>
      <c r="H890" s="15"/>
      <c r="I890" s="16"/>
      <c r="J890" s="16"/>
      <c r="K890" s="16"/>
      <c r="L890" s="16"/>
      <c r="M890" s="16"/>
      <c r="N890" s="20" t="str">
        <f>IF(COUNT(I890:M890)=0,"",PRODUCT(I890:M890))</f>
        <v/>
      </c>
    </row>
    <row r="891" spans="1:14" x14ac:dyDescent="0.25">
      <c r="A891" s="17"/>
      <c r="B891" s="17"/>
      <c r="C891" s="17"/>
      <c r="D891" s="17"/>
      <c r="E891" s="17"/>
      <c r="F891" s="17"/>
      <c r="G891" s="19" t="str">
        <f>IFERROR(VLOOKUP($F891,'POZ &amp; FİYAT'!$A$5:$C$44,3,FALSE),"")</f>
        <v/>
      </c>
      <c r="H891" s="17"/>
      <c r="I891" s="18"/>
      <c r="J891" s="18"/>
      <c r="K891" s="18"/>
      <c r="L891" s="18"/>
      <c r="M891" s="18"/>
      <c r="N891" s="20" t="str">
        <f>IF(COUNT(I891:M891)=0,"",PRODUCT(I891:M891))</f>
        <v/>
      </c>
    </row>
    <row r="892" spans="1:14" x14ac:dyDescent="0.25">
      <c r="A892" s="15"/>
      <c r="B892" s="15"/>
      <c r="C892" s="15"/>
      <c r="D892" s="15"/>
      <c r="E892" s="15"/>
      <c r="F892" s="15"/>
      <c r="G892" s="19" t="str">
        <f>IFERROR(VLOOKUP($F892,'POZ &amp; FİYAT'!$A$5:$C$44,3,FALSE),"")</f>
        <v/>
      </c>
      <c r="H892" s="15"/>
      <c r="I892" s="16"/>
      <c r="J892" s="16"/>
      <c r="K892" s="16"/>
      <c r="L892" s="16"/>
      <c r="M892" s="16"/>
      <c r="N892" s="20" t="str">
        <f>IF(COUNT(I892:M892)=0,"",PRODUCT(I892:M892))</f>
        <v/>
      </c>
    </row>
    <row r="893" spans="1:14" x14ac:dyDescent="0.25">
      <c r="A893" s="17"/>
      <c r="B893" s="17"/>
      <c r="C893" s="17"/>
      <c r="D893" s="17"/>
      <c r="E893" s="17"/>
      <c r="F893" s="17"/>
      <c r="G893" s="19" t="str">
        <f>IFERROR(VLOOKUP($F893,'POZ &amp; FİYAT'!$A$5:$C$44,3,FALSE),"")</f>
        <v/>
      </c>
      <c r="H893" s="17"/>
      <c r="I893" s="18"/>
      <c r="J893" s="18"/>
      <c r="K893" s="18"/>
      <c r="L893" s="18"/>
      <c r="M893" s="18"/>
      <c r="N893" s="20" t="str">
        <f>IF(COUNT(I893:M893)=0,"",PRODUCT(I893:M893))</f>
        <v/>
      </c>
    </row>
    <row r="894" spans="1:14" x14ac:dyDescent="0.25">
      <c r="A894" s="15"/>
      <c r="B894" s="15"/>
      <c r="C894" s="15"/>
      <c r="D894" s="15"/>
      <c r="E894" s="15"/>
      <c r="F894" s="15"/>
      <c r="G894" s="19" t="str">
        <f>IFERROR(VLOOKUP($F894,'POZ &amp; FİYAT'!$A$5:$C$44,3,FALSE),"")</f>
        <v/>
      </c>
      <c r="H894" s="15"/>
      <c r="I894" s="16"/>
      <c r="J894" s="16"/>
      <c r="K894" s="16"/>
      <c r="L894" s="16"/>
      <c r="M894" s="16"/>
      <c r="N894" s="20" t="str">
        <f>IF(COUNT(I894:M894)=0,"",PRODUCT(I894:M894))</f>
        <v/>
      </c>
    </row>
    <row r="895" spans="1:14" x14ac:dyDescent="0.25">
      <c r="A895" s="17"/>
      <c r="B895" s="17"/>
      <c r="C895" s="17"/>
      <c r="D895" s="17"/>
      <c r="E895" s="17"/>
      <c r="F895" s="17"/>
      <c r="G895" s="19" t="str">
        <f>IFERROR(VLOOKUP($F895,'POZ &amp; FİYAT'!$A$5:$C$44,3,FALSE),"")</f>
        <v/>
      </c>
      <c r="H895" s="17"/>
      <c r="I895" s="18"/>
      <c r="J895" s="18"/>
      <c r="K895" s="18"/>
      <c r="L895" s="18"/>
      <c r="M895" s="18"/>
      <c r="N895" s="20" t="str">
        <f>IF(COUNT(I895:M895)=0,"",PRODUCT(I895:M895))</f>
        <v/>
      </c>
    </row>
    <row r="896" spans="1:14" x14ac:dyDescent="0.25">
      <c r="A896" s="15"/>
      <c r="B896" s="15"/>
      <c r="C896" s="15"/>
      <c r="D896" s="15"/>
      <c r="E896" s="15"/>
      <c r="F896" s="15"/>
      <c r="G896" s="19" t="str">
        <f>IFERROR(VLOOKUP($F896,'POZ &amp; FİYAT'!$A$5:$C$44,3,FALSE),"")</f>
        <v/>
      </c>
      <c r="H896" s="15"/>
      <c r="I896" s="16"/>
      <c r="J896" s="16"/>
      <c r="K896" s="16"/>
      <c r="L896" s="16"/>
      <c r="M896" s="16"/>
      <c r="N896" s="20" t="str">
        <f>IF(COUNT(I896:M896)=0,"",PRODUCT(I896:M896))</f>
        <v/>
      </c>
    </row>
    <row r="897" spans="1:14" x14ac:dyDescent="0.25">
      <c r="A897" s="17"/>
      <c r="B897" s="17"/>
      <c r="C897" s="17"/>
      <c r="D897" s="17"/>
      <c r="E897" s="17"/>
      <c r="F897" s="17"/>
      <c r="G897" s="19" t="str">
        <f>IFERROR(VLOOKUP($F897,'POZ &amp; FİYAT'!$A$5:$C$44,3,FALSE),"")</f>
        <v/>
      </c>
      <c r="H897" s="17"/>
      <c r="I897" s="18"/>
      <c r="J897" s="18"/>
      <c r="K897" s="18"/>
      <c r="L897" s="18"/>
      <c r="M897" s="18"/>
      <c r="N897" s="20" t="str">
        <f>IF(COUNT(I897:M897)=0,"",PRODUCT(I897:M897))</f>
        <v/>
      </c>
    </row>
    <row r="898" spans="1:14" x14ac:dyDescent="0.25">
      <c r="A898" s="15"/>
      <c r="B898" s="15"/>
      <c r="C898" s="15"/>
      <c r="D898" s="15"/>
      <c r="E898" s="15"/>
      <c r="F898" s="15"/>
      <c r="G898" s="19" t="str">
        <f>IFERROR(VLOOKUP($F898,'POZ &amp; FİYAT'!$A$5:$C$44,3,FALSE),"")</f>
        <v/>
      </c>
      <c r="H898" s="15"/>
      <c r="I898" s="16"/>
      <c r="J898" s="16"/>
      <c r="K898" s="16"/>
      <c r="L898" s="16"/>
      <c r="M898" s="16"/>
      <c r="N898" s="20" t="str">
        <f>IF(COUNT(I898:M898)=0,"",PRODUCT(I898:M898))</f>
        <v/>
      </c>
    </row>
    <row r="899" spans="1:14" x14ac:dyDescent="0.25">
      <c r="A899" s="17"/>
      <c r="B899" s="17"/>
      <c r="C899" s="17"/>
      <c r="D899" s="17"/>
      <c r="E899" s="17"/>
      <c r="F899" s="17"/>
      <c r="G899" s="19" t="str">
        <f>IFERROR(VLOOKUP($F899,'POZ &amp; FİYAT'!$A$5:$C$44,3,FALSE),"")</f>
        <v/>
      </c>
      <c r="H899" s="17"/>
      <c r="I899" s="18"/>
      <c r="J899" s="18"/>
      <c r="K899" s="18"/>
      <c r="L899" s="18"/>
      <c r="M899" s="18"/>
      <c r="N899" s="20" t="str">
        <f>IF(COUNT(I899:M899)=0,"",PRODUCT(I899:M899))</f>
        <v/>
      </c>
    </row>
    <row r="900" spans="1:14" x14ac:dyDescent="0.25">
      <c r="A900" s="15"/>
      <c r="B900" s="15"/>
      <c r="C900" s="15"/>
      <c r="D900" s="15"/>
      <c r="E900" s="15"/>
      <c r="F900" s="15"/>
      <c r="G900" s="19" t="str">
        <f>IFERROR(VLOOKUP($F900,'POZ &amp; FİYAT'!$A$5:$C$44,3,FALSE),"")</f>
        <v/>
      </c>
      <c r="H900" s="15"/>
      <c r="I900" s="16"/>
      <c r="J900" s="16"/>
      <c r="K900" s="16"/>
      <c r="L900" s="16"/>
      <c r="M900" s="16"/>
      <c r="N900" s="20" t="str">
        <f>IF(COUNT(I900:M900)=0,"",PRODUCT(I900:M900))</f>
        <v/>
      </c>
    </row>
    <row r="901" spans="1:14" x14ac:dyDescent="0.25">
      <c r="A901" s="17"/>
      <c r="B901" s="17"/>
      <c r="C901" s="17"/>
      <c r="D901" s="17"/>
      <c r="E901" s="17"/>
      <c r="F901" s="17"/>
      <c r="G901" s="19" t="str">
        <f>IFERROR(VLOOKUP($F901,'POZ &amp; FİYAT'!$A$5:$C$44,3,FALSE),"")</f>
        <v/>
      </c>
      <c r="H901" s="17"/>
      <c r="I901" s="18"/>
      <c r="J901" s="18"/>
      <c r="K901" s="18"/>
      <c r="L901" s="18"/>
      <c r="M901" s="18"/>
      <c r="N901" s="20" t="str">
        <f>IF(COUNT(I901:M901)=0,"",PRODUCT(I901:M901))</f>
        <v/>
      </c>
    </row>
    <row r="902" spans="1:14" x14ac:dyDescent="0.25">
      <c r="A902" s="15"/>
      <c r="B902" s="15"/>
      <c r="C902" s="15"/>
      <c r="D902" s="15"/>
      <c r="E902" s="15"/>
      <c r="F902" s="15"/>
      <c r="G902" s="19" t="str">
        <f>IFERROR(VLOOKUP($F902,'POZ &amp; FİYAT'!$A$5:$C$44,3,FALSE),"")</f>
        <v/>
      </c>
      <c r="H902" s="15"/>
      <c r="I902" s="16"/>
      <c r="J902" s="16"/>
      <c r="K902" s="16"/>
      <c r="L902" s="16"/>
      <c r="M902" s="16"/>
      <c r="N902" s="20" t="str">
        <f>IF(COUNT(I902:M902)=0,"",PRODUCT(I902:M902))</f>
        <v/>
      </c>
    </row>
    <row r="903" spans="1:14" x14ac:dyDescent="0.25">
      <c r="A903" s="17"/>
      <c r="B903" s="17"/>
      <c r="C903" s="17"/>
      <c r="D903" s="17"/>
      <c r="E903" s="17"/>
      <c r="F903" s="17"/>
      <c r="G903" s="19" t="str">
        <f>IFERROR(VLOOKUP($F903,'POZ &amp; FİYAT'!$A$5:$C$44,3,FALSE),"")</f>
        <v/>
      </c>
      <c r="H903" s="17"/>
      <c r="I903" s="18"/>
      <c r="J903" s="18"/>
      <c r="K903" s="18"/>
      <c r="L903" s="18"/>
      <c r="M903" s="18"/>
      <c r="N903" s="20" t="str">
        <f>IF(COUNT(I903:M903)=0,"",PRODUCT(I903:M903))</f>
        <v/>
      </c>
    </row>
    <row r="904" spans="1:14" x14ac:dyDescent="0.25">
      <c r="A904" s="15"/>
      <c r="B904" s="15"/>
      <c r="C904" s="15"/>
      <c r="D904" s="15"/>
      <c r="E904" s="15"/>
      <c r="F904" s="15"/>
      <c r="G904" s="19" t="str">
        <f>IFERROR(VLOOKUP($F904,'POZ &amp; FİYAT'!$A$5:$C$44,3,FALSE),"")</f>
        <v/>
      </c>
      <c r="H904" s="15"/>
      <c r="I904" s="16"/>
      <c r="J904" s="16"/>
      <c r="K904" s="16"/>
      <c r="L904" s="16"/>
      <c r="M904" s="16"/>
      <c r="N904" s="20" t="str">
        <f>IF(COUNT(I904:M904)=0,"",PRODUCT(I904:M904))</f>
        <v/>
      </c>
    </row>
    <row r="905" spans="1:14" x14ac:dyDescent="0.25">
      <c r="A905" s="17"/>
      <c r="B905" s="17"/>
      <c r="C905" s="17"/>
      <c r="D905" s="17"/>
      <c r="E905" s="17"/>
      <c r="F905" s="17"/>
      <c r="G905" s="19" t="str">
        <f>IFERROR(VLOOKUP($F905,'POZ &amp; FİYAT'!$A$5:$C$44,3,FALSE),"")</f>
        <v/>
      </c>
      <c r="H905" s="17"/>
      <c r="I905" s="18"/>
      <c r="J905" s="18"/>
      <c r="K905" s="18"/>
      <c r="L905" s="18"/>
      <c r="M905" s="18"/>
      <c r="N905" s="20" t="str">
        <f>IF(COUNT(I905:M905)=0,"",PRODUCT(I905:M905))</f>
        <v/>
      </c>
    </row>
    <row r="906" spans="1:14" x14ac:dyDescent="0.25">
      <c r="A906" s="15"/>
      <c r="B906" s="15"/>
      <c r="C906" s="15"/>
      <c r="D906" s="15"/>
      <c r="E906" s="15"/>
      <c r="F906" s="15"/>
      <c r="G906" s="19" t="str">
        <f>IFERROR(VLOOKUP($F906,'POZ &amp; FİYAT'!$A$5:$C$44,3,FALSE),"")</f>
        <v/>
      </c>
      <c r="H906" s="15"/>
      <c r="I906" s="16"/>
      <c r="J906" s="16"/>
      <c r="K906" s="16"/>
      <c r="L906" s="16"/>
      <c r="M906" s="16"/>
      <c r="N906" s="20" t="str">
        <f>IF(COUNT(I906:M906)=0,"",PRODUCT(I906:M906))</f>
        <v/>
      </c>
    </row>
    <row r="907" spans="1:14" x14ac:dyDescent="0.25">
      <c r="A907" s="17"/>
      <c r="B907" s="17"/>
      <c r="C907" s="17"/>
      <c r="D907" s="17"/>
      <c r="E907" s="17"/>
      <c r="F907" s="17"/>
      <c r="G907" s="19" t="str">
        <f>IFERROR(VLOOKUP($F907,'POZ &amp; FİYAT'!$A$5:$C$44,3,FALSE),"")</f>
        <v/>
      </c>
      <c r="H907" s="17"/>
      <c r="I907" s="18"/>
      <c r="J907" s="18"/>
      <c r="K907" s="18"/>
      <c r="L907" s="18"/>
      <c r="M907" s="18"/>
      <c r="N907" s="20" t="str">
        <f>IF(COUNT(I907:M907)=0,"",PRODUCT(I907:M907))</f>
        <v/>
      </c>
    </row>
    <row r="908" spans="1:14" x14ac:dyDescent="0.25">
      <c r="A908" s="15"/>
      <c r="B908" s="15"/>
      <c r="C908" s="15"/>
      <c r="D908" s="15"/>
      <c r="E908" s="15"/>
      <c r="F908" s="15"/>
      <c r="G908" s="19" t="str">
        <f>IFERROR(VLOOKUP($F908,'POZ &amp; FİYAT'!$A$5:$C$44,3,FALSE),"")</f>
        <v/>
      </c>
      <c r="H908" s="15"/>
      <c r="I908" s="16"/>
      <c r="J908" s="16"/>
      <c r="K908" s="16"/>
      <c r="L908" s="16"/>
      <c r="M908" s="16"/>
      <c r="N908" s="20" t="str">
        <f>IF(COUNT(I908:M908)=0,"",PRODUCT(I908:M908))</f>
        <v/>
      </c>
    </row>
    <row r="909" spans="1:14" x14ac:dyDescent="0.25">
      <c r="A909" s="17"/>
      <c r="B909" s="17"/>
      <c r="C909" s="17"/>
      <c r="D909" s="17"/>
      <c r="E909" s="17"/>
      <c r="F909" s="17"/>
      <c r="G909" s="19" t="str">
        <f>IFERROR(VLOOKUP($F909,'POZ &amp; FİYAT'!$A$5:$C$44,3,FALSE),"")</f>
        <v/>
      </c>
      <c r="H909" s="17"/>
      <c r="I909" s="18"/>
      <c r="J909" s="18"/>
      <c r="K909" s="18"/>
      <c r="L909" s="18"/>
      <c r="M909" s="18"/>
      <c r="N909" s="20" t="str">
        <f>IF(COUNT(I909:M909)=0,"",PRODUCT(I909:M909))</f>
        <v/>
      </c>
    </row>
    <row r="910" spans="1:14" x14ac:dyDescent="0.25">
      <c r="A910" s="15"/>
      <c r="B910" s="15"/>
      <c r="C910" s="15"/>
      <c r="D910" s="15"/>
      <c r="E910" s="15"/>
      <c r="F910" s="15"/>
      <c r="G910" s="19" t="str">
        <f>IFERROR(VLOOKUP($F910,'POZ &amp; FİYAT'!$A$5:$C$44,3,FALSE),"")</f>
        <v/>
      </c>
      <c r="H910" s="15"/>
      <c r="I910" s="16"/>
      <c r="J910" s="16"/>
      <c r="K910" s="16"/>
      <c r="L910" s="16"/>
      <c r="M910" s="16"/>
      <c r="N910" s="20" t="str">
        <f>IF(COUNT(I910:M910)=0,"",PRODUCT(I910:M910))</f>
        <v/>
      </c>
    </row>
    <row r="911" spans="1:14" x14ac:dyDescent="0.25">
      <c r="A911" s="17"/>
      <c r="B911" s="17"/>
      <c r="C911" s="17"/>
      <c r="D911" s="17"/>
      <c r="E911" s="17"/>
      <c r="F911" s="17"/>
      <c r="G911" s="19" t="str">
        <f>IFERROR(VLOOKUP($F911,'POZ &amp; FİYAT'!$A$5:$C$44,3,FALSE),"")</f>
        <v/>
      </c>
      <c r="H911" s="17"/>
      <c r="I911" s="18"/>
      <c r="J911" s="18"/>
      <c r="K911" s="18"/>
      <c r="L911" s="18"/>
      <c r="M911" s="18"/>
      <c r="N911" s="20" t="str">
        <f>IF(COUNT(I911:M911)=0,"",PRODUCT(I911:M911))</f>
        <v/>
      </c>
    </row>
    <row r="912" spans="1:14" x14ac:dyDescent="0.25">
      <c r="A912" s="15"/>
      <c r="B912" s="15"/>
      <c r="C912" s="15"/>
      <c r="D912" s="15"/>
      <c r="E912" s="15"/>
      <c r="F912" s="15"/>
      <c r="G912" s="19" t="str">
        <f>IFERROR(VLOOKUP($F912,'POZ &amp; FİYAT'!$A$5:$C$44,3,FALSE),"")</f>
        <v/>
      </c>
      <c r="H912" s="15"/>
      <c r="I912" s="16"/>
      <c r="J912" s="16"/>
      <c r="K912" s="16"/>
      <c r="L912" s="16"/>
      <c r="M912" s="16"/>
      <c r="N912" s="20" t="str">
        <f>IF(COUNT(I912:M912)=0,"",PRODUCT(I912:M912))</f>
        <v/>
      </c>
    </row>
    <row r="913" spans="1:14" x14ac:dyDescent="0.25">
      <c r="A913" s="17"/>
      <c r="B913" s="17"/>
      <c r="C913" s="17"/>
      <c r="D913" s="17"/>
      <c r="E913" s="17"/>
      <c r="F913" s="17"/>
      <c r="G913" s="19" t="str">
        <f>IFERROR(VLOOKUP($F913,'POZ &amp; FİYAT'!$A$5:$C$44,3,FALSE),"")</f>
        <v/>
      </c>
      <c r="H913" s="17"/>
      <c r="I913" s="18"/>
      <c r="J913" s="18"/>
      <c r="K913" s="18"/>
      <c r="L913" s="18"/>
      <c r="M913" s="18"/>
      <c r="N913" s="20" t="str">
        <f>IF(COUNT(I913:M913)=0,"",PRODUCT(I913:M913))</f>
        <v/>
      </c>
    </row>
    <row r="914" spans="1:14" x14ac:dyDescent="0.25">
      <c r="A914" s="15"/>
      <c r="B914" s="15"/>
      <c r="C914" s="15"/>
      <c r="D914" s="15"/>
      <c r="E914" s="15"/>
      <c r="F914" s="15"/>
      <c r="G914" s="19" t="str">
        <f>IFERROR(VLOOKUP($F914,'POZ &amp; FİYAT'!$A$5:$C$44,3,FALSE),"")</f>
        <v/>
      </c>
      <c r="H914" s="15"/>
      <c r="I914" s="16"/>
      <c r="J914" s="16"/>
      <c r="K914" s="16"/>
      <c r="L914" s="16"/>
      <c r="M914" s="16"/>
      <c r="N914" s="20" t="str">
        <f>IF(COUNT(I914:M914)=0,"",PRODUCT(I914:M914))</f>
        <v/>
      </c>
    </row>
    <row r="915" spans="1:14" x14ac:dyDescent="0.25">
      <c r="A915" s="17"/>
      <c r="B915" s="17"/>
      <c r="C915" s="17"/>
      <c r="D915" s="17"/>
      <c r="E915" s="17"/>
      <c r="F915" s="17"/>
      <c r="G915" s="19" t="str">
        <f>IFERROR(VLOOKUP($F915,'POZ &amp; FİYAT'!$A$5:$C$44,3,FALSE),"")</f>
        <v/>
      </c>
      <c r="H915" s="17"/>
      <c r="I915" s="18"/>
      <c r="J915" s="18"/>
      <c r="K915" s="18"/>
      <c r="L915" s="18"/>
      <c r="M915" s="18"/>
      <c r="N915" s="20" t="str">
        <f>IF(COUNT(I915:M915)=0,"",PRODUCT(I915:M915))</f>
        <v/>
      </c>
    </row>
    <row r="916" spans="1:14" x14ac:dyDescent="0.25">
      <c r="A916" s="15"/>
      <c r="B916" s="15"/>
      <c r="C916" s="15"/>
      <c r="D916" s="15"/>
      <c r="E916" s="15"/>
      <c r="F916" s="15"/>
      <c r="G916" s="19" t="str">
        <f>IFERROR(VLOOKUP($F916,'POZ &amp; FİYAT'!$A$5:$C$44,3,FALSE),"")</f>
        <v/>
      </c>
      <c r="H916" s="15"/>
      <c r="I916" s="16"/>
      <c r="J916" s="16"/>
      <c r="K916" s="16"/>
      <c r="L916" s="16"/>
      <c r="M916" s="16"/>
      <c r="N916" s="20" t="str">
        <f>IF(COUNT(I916:M916)=0,"",PRODUCT(I916:M916))</f>
        <v/>
      </c>
    </row>
    <row r="917" spans="1:14" x14ac:dyDescent="0.25">
      <c r="A917" s="17"/>
      <c r="B917" s="17"/>
      <c r="C917" s="17"/>
      <c r="D917" s="17"/>
      <c r="E917" s="17"/>
      <c r="F917" s="17"/>
      <c r="G917" s="19" t="str">
        <f>IFERROR(VLOOKUP($F917,'POZ &amp; FİYAT'!$A$5:$C$44,3,FALSE),"")</f>
        <v/>
      </c>
      <c r="H917" s="17"/>
      <c r="I917" s="18"/>
      <c r="J917" s="18"/>
      <c r="K917" s="18"/>
      <c r="L917" s="18"/>
      <c r="M917" s="18"/>
      <c r="N917" s="20" t="str">
        <f>IF(COUNT(I917:M917)=0,"",PRODUCT(I917:M917))</f>
        <v/>
      </c>
    </row>
    <row r="918" spans="1:14" x14ac:dyDescent="0.25">
      <c r="A918" s="15"/>
      <c r="B918" s="15"/>
      <c r="C918" s="15"/>
      <c r="D918" s="15"/>
      <c r="E918" s="15"/>
      <c r="F918" s="15"/>
      <c r="G918" s="19" t="str">
        <f>IFERROR(VLOOKUP($F918,'POZ &amp; FİYAT'!$A$5:$C$44,3,FALSE),"")</f>
        <v/>
      </c>
      <c r="H918" s="15"/>
      <c r="I918" s="16"/>
      <c r="J918" s="16"/>
      <c r="K918" s="16"/>
      <c r="L918" s="16"/>
      <c r="M918" s="16"/>
      <c r="N918" s="20" t="str">
        <f>IF(COUNT(I918:M918)=0,"",PRODUCT(I918:M918))</f>
        <v/>
      </c>
    </row>
    <row r="919" spans="1:14" x14ac:dyDescent="0.25">
      <c r="A919" s="17"/>
      <c r="B919" s="17"/>
      <c r="C919" s="17"/>
      <c r="D919" s="17"/>
      <c r="E919" s="17"/>
      <c r="F919" s="17"/>
      <c r="G919" s="19" t="str">
        <f>IFERROR(VLOOKUP($F919,'POZ &amp; FİYAT'!$A$5:$C$44,3,FALSE),"")</f>
        <v/>
      </c>
      <c r="H919" s="17"/>
      <c r="I919" s="18"/>
      <c r="J919" s="18"/>
      <c r="K919" s="18"/>
      <c r="L919" s="18"/>
      <c r="M919" s="18"/>
      <c r="N919" s="20" t="str">
        <f>IF(COUNT(I919:M919)=0,"",PRODUCT(I919:M919))</f>
        <v/>
      </c>
    </row>
    <row r="920" spans="1:14" x14ac:dyDescent="0.25">
      <c r="A920" s="15"/>
      <c r="B920" s="15"/>
      <c r="C920" s="15"/>
      <c r="D920" s="15"/>
      <c r="E920" s="15"/>
      <c r="F920" s="15"/>
      <c r="G920" s="19" t="str">
        <f>IFERROR(VLOOKUP($F920,'POZ &amp; FİYAT'!$A$5:$C$44,3,FALSE),"")</f>
        <v/>
      </c>
      <c r="H920" s="15"/>
      <c r="I920" s="16"/>
      <c r="J920" s="16"/>
      <c r="K920" s="16"/>
      <c r="L920" s="16"/>
      <c r="M920" s="16"/>
      <c r="N920" s="20" t="str">
        <f>IF(COUNT(I920:M920)=0,"",PRODUCT(I920:M920))</f>
        <v/>
      </c>
    </row>
    <row r="921" spans="1:14" x14ac:dyDescent="0.25">
      <c r="A921" s="17"/>
      <c r="B921" s="17"/>
      <c r="C921" s="17"/>
      <c r="D921" s="17"/>
      <c r="E921" s="17"/>
      <c r="F921" s="17"/>
      <c r="G921" s="19" t="str">
        <f>IFERROR(VLOOKUP($F921,'POZ &amp; FİYAT'!$A$5:$C$44,3,FALSE),"")</f>
        <v/>
      </c>
      <c r="H921" s="17"/>
      <c r="I921" s="18"/>
      <c r="J921" s="18"/>
      <c r="K921" s="18"/>
      <c r="L921" s="18"/>
      <c r="M921" s="18"/>
      <c r="N921" s="20" t="str">
        <f>IF(COUNT(I921:M921)=0,"",PRODUCT(I921:M921))</f>
        <v/>
      </c>
    </row>
    <row r="922" spans="1:14" x14ac:dyDescent="0.25">
      <c r="A922" s="15"/>
      <c r="B922" s="15"/>
      <c r="C922" s="15"/>
      <c r="D922" s="15"/>
      <c r="E922" s="15"/>
      <c r="F922" s="15"/>
      <c r="G922" s="19" t="str">
        <f>IFERROR(VLOOKUP($F922,'POZ &amp; FİYAT'!$A$5:$C$44,3,FALSE),"")</f>
        <v/>
      </c>
      <c r="H922" s="15"/>
      <c r="I922" s="16"/>
      <c r="J922" s="16"/>
      <c r="K922" s="16"/>
      <c r="L922" s="16"/>
      <c r="M922" s="16"/>
      <c r="N922" s="20" t="str">
        <f>IF(COUNT(I922:M922)=0,"",PRODUCT(I922:M922))</f>
        <v/>
      </c>
    </row>
    <row r="923" spans="1:14" x14ac:dyDescent="0.25">
      <c r="A923" s="17"/>
      <c r="B923" s="17"/>
      <c r="C923" s="17"/>
      <c r="D923" s="17"/>
      <c r="E923" s="17"/>
      <c r="F923" s="17"/>
      <c r="G923" s="19" t="str">
        <f>IFERROR(VLOOKUP($F923,'POZ &amp; FİYAT'!$A$5:$C$44,3,FALSE),"")</f>
        <v/>
      </c>
      <c r="H923" s="17"/>
      <c r="I923" s="18"/>
      <c r="J923" s="18"/>
      <c r="K923" s="18"/>
      <c r="L923" s="18"/>
      <c r="M923" s="18"/>
      <c r="N923" s="20" t="str">
        <f>IF(COUNT(I923:M923)=0,"",PRODUCT(I923:M923))</f>
        <v/>
      </c>
    </row>
    <row r="924" spans="1:14" x14ac:dyDescent="0.25">
      <c r="A924" s="15"/>
      <c r="B924" s="15"/>
      <c r="C924" s="15"/>
      <c r="D924" s="15"/>
      <c r="E924" s="15"/>
      <c r="F924" s="15"/>
      <c r="G924" s="19" t="str">
        <f>IFERROR(VLOOKUP($F924,'POZ &amp; FİYAT'!$A$5:$C$44,3,FALSE),"")</f>
        <v/>
      </c>
      <c r="H924" s="15"/>
      <c r="I924" s="16"/>
      <c r="J924" s="16"/>
      <c r="K924" s="16"/>
      <c r="L924" s="16"/>
      <c r="M924" s="16"/>
      <c r="N924" s="20" t="str">
        <f>IF(COUNT(I924:M924)=0,"",PRODUCT(I924:M924))</f>
        <v/>
      </c>
    </row>
    <row r="925" spans="1:14" x14ac:dyDescent="0.25">
      <c r="A925" s="17"/>
      <c r="B925" s="17"/>
      <c r="C925" s="17"/>
      <c r="D925" s="17"/>
      <c r="E925" s="17"/>
      <c r="F925" s="17"/>
      <c r="G925" s="19" t="str">
        <f>IFERROR(VLOOKUP($F925,'POZ &amp; FİYAT'!$A$5:$C$44,3,FALSE),"")</f>
        <v/>
      </c>
      <c r="H925" s="17"/>
      <c r="I925" s="18"/>
      <c r="J925" s="18"/>
      <c r="K925" s="18"/>
      <c r="L925" s="18"/>
      <c r="M925" s="18"/>
      <c r="N925" s="20" t="str">
        <f>IF(COUNT(I925:M925)=0,"",PRODUCT(I925:M925))</f>
        <v/>
      </c>
    </row>
    <row r="926" spans="1:14" x14ac:dyDescent="0.25">
      <c r="A926" s="15"/>
      <c r="B926" s="15"/>
      <c r="C926" s="15"/>
      <c r="D926" s="15"/>
      <c r="E926" s="15"/>
      <c r="F926" s="15"/>
      <c r="G926" s="19" t="str">
        <f>IFERROR(VLOOKUP($F926,'POZ &amp; FİYAT'!$A$5:$C$44,3,FALSE),"")</f>
        <v/>
      </c>
      <c r="H926" s="15"/>
      <c r="I926" s="16"/>
      <c r="J926" s="16"/>
      <c r="K926" s="16"/>
      <c r="L926" s="16"/>
      <c r="M926" s="16"/>
      <c r="N926" s="20" t="str">
        <f>IF(COUNT(I926:M926)=0,"",PRODUCT(I926:M926))</f>
        <v/>
      </c>
    </row>
    <row r="927" spans="1:14" x14ac:dyDescent="0.25">
      <c r="A927" s="17"/>
      <c r="B927" s="17"/>
      <c r="C927" s="17"/>
      <c r="D927" s="17"/>
      <c r="E927" s="17"/>
      <c r="F927" s="17"/>
      <c r="G927" s="19" t="str">
        <f>IFERROR(VLOOKUP($F927,'POZ &amp; FİYAT'!$A$5:$C$44,3,FALSE),"")</f>
        <v/>
      </c>
      <c r="H927" s="17"/>
      <c r="I927" s="18"/>
      <c r="J927" s="18"/>
      <c r="K927" s="18"/>
      <c r="L927" s="18"/>
      <c r="M927" s="18"/>
      <c r="N927" s="20" t="str">
        <f>IF(COUNT(I927:M927)=0,"",PRODUCT(I927:M927))</f>
        <v/>
      </c>
    </row>
    <row r="928" spans="1:14" x14ac:dyDescent="0.25">
      <c r="A928" s="15"/>
      <c r="B928" s="15"/>
      <c r="C928" s="15"/>
      <c r="D928" s="15"/>
      <c r="E928" s="15"/>
      <c r="F928" s="15"/>
      <c r="G928" s="19" t="str">
        <f>IFERROR(VLOOKUP($F928,'POZ &amp; FİYAT'!$A$5:$C$44,3,FALSE),"")</f>
        <v/>
      </c>
      <c r="H928" s="15"/>
      <c r="I928" s="16"/>
      <c r="J928" s="16"/>
      <c r="K928" s="16"/>
      <c r="L928" s="16"/>
      <c r="M928" s="16"/>
      <c r="N928" s="20" t="str">
        <f>IF(COUNT(I928:M928)=0,"",PRODUCT(I928:M928))</f>
        <v/>
      </c>
    </row>
    <row r="929" spans="1:14" x14ac:dyDescent="0.25">
      <c r="A929" s="17"/>
      <c r="B929" s="17"/>
      <c r="C929" s="17"/>
      <c r="D929" s="17"/>
      <c r="E929" s="17"/>
      <c r="F929" s="17"/>
      <c r="G929" s="19" t="str">
        <f>IFERROR(VLOOKUP($F929,'POZ &amp; FİYAT'!$A$5:$C$44,3,FALSE),"")</f>
        <v/>
      </c>
      <c r="H929" s="17"/>
      <c r="I929" s="18"/>
      <c r="J929" s="18"/>
      <c r="K929" s="18"/>
      <c r="L929" s="18"/>
      <c r="M929" s="18"/>
      <c r="N929" s="20" t="str">
        <f>IF(COUNT(I929:M929)=0,"",PRODUCT(I929:M929))</f>
        <v/>
      </c>
    </row>
    <row r="930" spans="1:14" x14ac:dyDescent="0.25">
      <c r="A930" s="15"/>
      <c r="B930" s="15"/>
      <c r="C930" s="15"/>
      <c r="D930" s="15"/>
      <c r="E930" s="15"/>
      <c r="F930" s="15"/>
      <c r="G930" s="19" t="str">
        <f>IFERROR(VLOOKUP($F930,'POZ &amp; FİYAT'!$A$5:$C$44,3,FALSE),"")</f>
        <v/>
      </c>
      <c r="H930" s="15"/>
      <c r="I930" s="16"/>
      <c r="J930" s="16"/>
      <c r="K930" s="16"/>
      <c r="L930" s="16"/>
      <c r="M930" s="16"/>
      <c r="N930" s="20" t="str">
        <f>IF(COUNT(I930:M930)=0,"",PRODUCT(I930:M930))</f>
        <v/>
      </c>
    </row>
    <row r="931" spans="1:14" x14ac:dyDescent="0.25">
      <c r="A931" s="17"/>
      <c r="B931" s="17"/>
      <c r="C931" s="17"/>
      <c r="D931" s="17"/>
      <c r="E931" s="17"/>
      <c r="F931" s="17"/>
      <c r="G931" s="19" t="str">
        <f>IFERROR(VLOOKUP($F931,'POZ &amp; FİYAT'!$A$5:$C$44,3,FALSE),"")</f>
        <v/>
      </c>
      <c r="H931" s="17"/>
      <c r="I931" s="18"/>
      <c r="J931" s="18"/>
      <c r="K931" s="18"/>
      <c r="L931" s="18"/>
      <c r="M931" s="18"/>
      <c r="N931" s="20" t="str">
        <f>IF(COUNT(I931:M931)=0,"",PRODUCT(I931:M931))</f>
        <v/>
      </c>
    </row>
    <row r="932" spans="1:14" x14ac:dyDescent="0.25">
      <c r="A932" s="15"/>
      <c r="B932" s="15"/>
      <c r="C932" s="15"/>
      <c r="D932" s="15"/>
      <c r="E932" s="15"/>
      <c r="F932" s="15"/>
      <c r="G932" s="19" t="str">
        <f>IFERROR(VLOOKUP($F932,'POZ &amp; FİYAT'!$A$5:$C$44,3,FALSE),"")</f>
        <v/>
      </c>
      <c r="H932" s="15"/>
      <c r="I932" s="16"/>
      <c r="J932" s="16"/>
      <c r="K932" s="16"/>
      <c r="L932" s="16"/>
      <c r="M932" s="16"/>
      <c r="N932" s="20" t="str">
        <f>IF(COUNT(I932:M932)=0,"",PRODUCT(I932:M932))</f>
        <v/>
      </c>
    </row>
    <row r="933" spans="1:14" x14ac:dyDescent="0.25">
      <c r="A933" s="17"/>
      <c r="B933" s="17"/>
      <c r="C933" s="17"/>
      <c r="D933" s="17"/>
      <c r="E933" s="17"/>
      <c r="F933" s="17"/>
      <c r="G933" s="19" t="str">
        <f>IFERROR(VLOOKUP($F933,'POZ &amp; FİYAT'!$A$5:$C$44,3,FALSE),"")</f>
        <v/>
      </c>
      <c r="H933" s="17"/>
      <c r="I933" s="18"/>
      <c r="J933" s="18"/>
      <c r="K933" s="18"/>
      <c r="L933" s="18"/>
      <c r="M933" s="18"/>
      <c r="N933" s="20" t="str">
        <f>IF(COUNT(I933:M933)=0,"",PRODUCT(I933:M933))</f>
        <v/>
      </c>
    </row>
    <row r="934" spans="1:14" x14ac:dyDescent="0.25">
      <c r="A934" s="15"/>
      <c r="B934" s="15"/>
      <c r="C934" s="15"/>
      <c r="D934" s="15"/>
      <c r="E934" s="15"/>
      <c r="F934" s="15"/>
      <c r="G934" s="19" t="str">
        <f>IFERROR(VLOOKUP($F934,'POZ &amp; FİYAT'!$A$5:$C$44,3,FALSE),"")</f>
        <v/>
      </c>
      <c r="H934" s="15"/>
      <c r="I934" s="16"/>
      <c r="J934" s="16"/>
      <c r="K934" s="16"/>
      <c r="L934" s="16"/>
      <c r="M934" s="16"/>
      <c r="N934" s="20" t="str">
        <f>IF(COUNT(I934:M934)=0,"",PRODUCT(I934:M934))</f>
        <v/>
      </c>
    </row>
    <row r="935" spans="1:14" x14ac:dyDescent="0.25">
      <c r="A935" s="17"/>
      <c r="B935" s="17"/>
      <c r="C935" s="17"/>
      <c r="D935" s="17"/>
      <c r="E935" s="17"/>
      <c r="F935" s="17"/>
      <c r="G935" s="19" t="str">
        <f>IFERROR(VLOOKUP($F935,'POZ &amp; FİYAT'!$A$5:$C$44,3,FALSE),"")</f>
        <v/>
      </c>
      <c r="H935" s="17"/>
      <c r="I935" s="18"/>
      <c r="J935" s="18"/>
      <c r="K935" s="18"/>
      <c r="L935" s="18"/>
      <c r="M935" s="18"/>
      <c r="N935" s="20" t="str">
        <f>IF(COUNT(I935:M935)=0,"",PRODUCT(I935:M935))</f>
        <v/>
      </c>
    </row>
    <row r="936" spans="1:14" x14ac:dyDescent="0.25">
      <c r="A936" s="15"/>
      <c r="B936" s="15"/>
      <c r="C936" s="15"/>
      <c r="D936" s="15"/>
      <c r="E936" s="15"/>
      <c r="F936" s="15"/>
      <c r="G936" s="19" t="str">
        <f>IFERROR(VLOOKUP($F936,'POZ &amp; FİYAT'!$A$5:$C$44,3,FALSE),"")</f>
        <v/>
      </c>
      <c r="H936" s="15"/>
      <c r="I936" s="16"/>
      <c r="J936" s="16"/>
      <c r="K936" s="16"/>
      <c r="L936" s="16"/>
      <c r="M936" s="16"/>
      <c r="N936" s="20" t="str">
        <f>IF(COUNT(I936:M936)=0,"",PRODUCT(I936:M936))</f>
        <v/>
      </c>
    </row>
    <row r="937" spans="1:14" x14ac:dyDescent="0.25">
      <c r="A937" s="17"/>
      <c r="B937" s="17"/>
      <c r="C937" s="17"/>
      <c r="D937" s="17"/>
      <c r="E937" s="17"/>
      <c r="F937" s="17"/>
      <c r="G937" s="19" t="str">
        <f>IFERROR(VLOOKUP($F937,'POZ &amp; FİYAT'!$A$5:$C$44,3,FALSE),"")</f>
        <v/>
      </c>
      <c r="H937" s="17"/>
      <c r="I937" s="18"/>
      <c r="J937" s="18"/>
      <c r="K937" s="18"/>
      <c r="L937" s="18"/>
      <c r="M937" s="18"/>
      <c r="N937" s="20" t="str">
        <f>IF(COUNT(I937:M937)=0,"",PRODUCT(I937:M937))</f>
        <v/>
      </c>
    </row>
    <row r="938" spans="1:14" x14ac:dyDescent="0.25">
      <c r="A938" s="15"/>
      <c r="B938" s="15"/>
      <c r="C938" s="15"/>
      <c r="D938" s="15"/>
      <c r="E938" s="15"/>
      <c r="F938" s="15"/>
      <c r="G938" s="19" t="str">
        <f>IFERROR(VLOOKUP($F938,'POZ &amp; FİYAT'!$A$5:$C$44,3,FALSE),"")</f>
        <v/>
      </c>
      <c r="H938" s="15"/>
      <c r="I938" s="16"/>
      <c r="J938" s="16"/>
      <c r="K938" s="16"/>
      <c r="L938" s="16"/>
      <c r="M938" s="16"/>
      <c r="N938" s="20" t="str">
        <f>IF(COUNT(I938:M938)=0,"",PRODUCT(I938:M938))</f>
        <v/>
      </c>
    </row>
    <row r="939" spans="1:14" x14ac:dyDescent="0.25">
      <c r="A939" s="17"/>
      <c r="B939" s="17"/>
      <c r="C939" s="17"/>
      <c r="D939" s="17"/>
      <c r="E939" s="17"/>
      <c r="F939" s="17"/>
      <c r="G939" s="19" t="str">
        <f>IFERROR(VLOOKUP($F939,'POZ &amp; FİYAT'!$A$5:$C$44,3,FALSE),"")</f>
        <v/>
      </c>
      <c r="H939" s="17"/>
      <c r="I939" s="18"/>
      <c r="J939" s="18"/>
      <c r="K939" s="18"/>
      <c r="L939" s="18"/>
      <c r="M939" s="18"/>
      <c r="N939" s="20" t="str">
        <f>IF(COUNT(I939:M939)=0,"",PRODUCT(I939:M939))</f>
        <v/>
      </c>
    </row>
    <row r="940" spans="1:14" x14ac:dyDescent="0.25">
      <c r="A940" s="15"/>
      <c r="B940" s="15"/>
      <c r="C940" s="15"/>
      <c r="D940" s="15"/>
      <c r="E940" s="15"/>
      <c r="F940" s="15"/>
      <c r="G940" s="19" t="str">
        <f>IFERROR(VLOOKUP($F940,'POZ &amp; FİYAT'!$A$5:$C$44,3,FALSE),"")</f>
        <v/>
      </c>
      <c r="H940" s="15"/>
      <c r="I940" s="16"/>
      <c r="J940" s="16"/>
      <c r="K940" s="16"/>
      <c r="L940" s="16"/>
      <c r="M940" s="16"/>
      <c r="N940" s="20" t="str">
        <f>IF(COUNT(I940:M940)=0,"",PRODUCT(I940:M940))</f>
        <v/>
      </c>
    </row>
    <row r="941" spans="1:14" x14ac:dyDescent="0.25">
      <c r="A941" s="17"/>
      <c r="B941" s="17"/>
      <c r="C941" s="17"/>
      <c r="D941" s="17"/>
      <c r="E941" s="17"/>
      <c r="F941" s="17"/>
      <c r="G941" s="19" t="str">
        <f>IFERROR(VLOOKUP($F941,'POZ &amp; FİYAT'!$A$5:$C$44,3,FALSE),"")</f>
        <v/>
      </c>
      <c r="H941" s="17"/>
      <c r="I941" s="18"/>
      <c r="J941" s="18"/>
      <c r="K941" s="18"/>
      <c r="L941" s="18"/>
      <c r="M941" s="18"/>
      <c r="N941" s="20" t="str">
        <f>IF(COUNT(I941:M941)=0,"",PRODUCT(I941:M941))</f>
        <v/>
      </c>
    </row>
    <row r="942" spans="1:14" x14ac:dyDescent="0.25">
      <c r="A942" s="15"/>
      <c r="B942" s="15"/>
      <c r="C942" s="15"/>
      <c r="D942" s="15"/>
      <c r="E942" s="15"/>
      <c r="F942" s="15"/>
      <c r="G942" s="19" t="str">
        <f>IFERROR(VLOOKUP($F942,'POZ &amp; FİYAT'!$A$5:$C$44,3,FALSE),"")</f>
        <v/>
      </c>
      <c r="H942" s="15"/>
      <c r="I942" s="16"/>
      <c r="J942" s="16"/>
      <c r="K942" s="16"/>
      <c r="L942" s="16"/>
      <c r="M942" s="16"/>
      <c r="N942" s="20" t="str">
        <f>IF(COUNT(I942:M942)=0,"",PRODUCT(I942:M942))</f>
        <v/>
      </c>
    </row>
    <row r="943" spans="1:14" x14ac:dyDescent="0.25">
      <c r="A943" s="17"/>
      <c r="B943" s="17"/>
      <c r="C943" s="17"/>
      <c r="D943" s="17"/>
      <c r="E943" s="17"/>
      <c r="F943" s="17"/>
      <c r="G943" s="19" t="str">
        <f>IFERROR(VLOOKUP($F943,'POZ &amp; FİYAT'!$A$5:$C$44,3,FALSE),"")</f>
        <v/>
      </c>
      <c r="H943" s="17"/>
      <c r="I943" s="18"/>
      <c r="J943" s="18"/>
      <c r="K943" s="18"/>
      <c r="L943" s="18"/>
      <c r="M943" s="18"/>
      <c r="N943" s="20" t="str">
        <f>IF(COUNT(I943:M943)=0,"",PRODUCT(I943:M943))</f>
        <v/>
      </c>
    </row>
    <row r="944" spans="1:14" x14ac:dyDescent="0.25">
      <c r="A944" s="15"/>
      <c r="B944" s="15"/>
      <c r="C944" s="15"/>
      <c r="D944" s="15"/>
      <c r="E944" s="15"/>
      <c r="F944" s="15"/>
      <c r="G944" s="19" t="str">
        <f>IFERROR(VLOOKUP($F944,'POZ &amp; FİYAT'!$A$5:$C$44,3,FALSE),"")</f>
        <v/>
      </c>
      <c r="H944" s="15"/>
      <c r="I944" s="16"/>
      <c r="J944" s="16"/>
      <c r="K944" s="16"/>
      <c r="L944" s="16"/>
      <c r="M944" s="16"/>
      <c r="N944" s="20" t="str">
        <f>IF(COUNT(I944:M944)=0,"",PRODUCT(I944:M944))</f>
        <v/>
      </c>
    </row>
    <row r="945" spans="1:14" x14ac:dyDescent="0.25">
      <c r="A945" s="17"/>
      <c r="B945" s="17"/>
      <c r="C945" s="17"/>
      <c r="D945" s="17"/>
      <c r="E945" s="17"/>
      <c r="F945" s="17"/>
      <c r="G945" s="19" t="str">
        <f>IFERROR(VLOOKUP($F945,'POZ &amp; FİYAT'!$A$5:$C$44,3,FALSE),"")</f>
        <v/>
      </c>
      <c r="H945" s="17"/>
      <c r="I945" s="18"/>
      <c r="J945" s="18"/>
      <c r="K945" s="18"/>
      <c r="L945" s="18"/>
      <c r="M945" s="18"/>
      <c r="N945" s="20" t="str">
        <f>IF(COUNT(I945:M945)=0,"",PRODUCT(I945:M945))</f>
        <v/>
      </c>
    </row>
    <row r="946" spans="1:14" x14ac:dyDescent="0.25">
      <c r="A946" s="15"/>
      <c r="B946" s="15"/>
      <c r="C946" s="15"/>
      <c r="D946" s="15"/>
      <c r="E946" s="15"/>
      <c r="F946" s="15"/>
      <c r="G946" s="19" t="str">
        <f>IFERROR(VLOOKUP($F946,'POZ &amp; FİYAT'!$A$5:$C$44,3,FALSE),"")</f>
        <v/>
      </c>
      <c r="H946" s="15"/>
      <c r="I946" s="16"/>
      <c r="J946" s="16"/>
      <c r="K946" s="16"/>
      <c r="L946" s="16"/>
      <c r="M946" s="16"/>
      <c r="N946" s="20" t="str">
        <f>IF(COUNT(I946:M946)=0,"",PRODUCT(I946:M946))</f>
        <v/>
      </c>
    </row>
    <row r="947" spans="1:14" x14ac:dyDescent="0.25">
      <c r="A947" s="17"/>
      <c r="B947" s="17"/>
      <c r="C947" s="17"/>
      <c r="D947" s="17"/>
      <c r="E947" s="17"/>
      <c r="F947" s="17"/>
      <c r="G947" s="19" t="str">
        <f>IFERROR(VLOOKUP($F947,'POZ &amp; FİYAT'!$A$5:$C$44,3,FALSE),"")</f>
        <v/>
      </c>
      <c r="H947" s="17"/>
      <c r="I947" s="18"/>
      <c r="J947" s="18"/>
      <c r="K947" s="18"/>
      <c r="L947" s="18"/>
      <c r="M947" s="18"/>
      <c r="N947" s="20" t="str">
        <f>IF(COUNT(I947:M947)=0,"",PRODUCT(I947:M947))</f>
        <v/>
      </c>
    </row>
    <row r="948" spans="1:14" x14ac:dyDescent="0.25">
      <c r="A948" s="15"/>
      <c r="B948" s="15"/>
      <c r="C948" s="15"/>
      <c r="D948" s="15"/>
      <c r="E948" s="15"/>
      <c r="F948" s="15"/>
      <c r="G948" s="19" t="str">
        <f>IFERROR(VLOOKUP($F948,'POZ &amp; FİYAT'!$A$5:$C$44,3,FALSE),"")</f>
        <v/>
      </c>
      <c r="H948" s="15"/>
      <c r="I948" s="16"/>
      <c r="J948" s="16"/>
      <c r="K948" s="16"/>
      <c r="L948" s="16"/>
      <c r="M948" s="16"/>
      <c r="N948" s="20" t="str">
        <f>IF(COUNT(I948:M948)=0,"",PRODUCT(I948:M948))</f>
        <v/>
      </c>
    </row>
    <row r="949" spans="1:14" x14ac:dyDescent="0.25">
      <c r="A949" s="17"/>
      <c r="B949" s="17"/>
      <c r="C949" s="17"/>
      <c r="D949" s="17"/>
      <c r="E949" s="17"/>
      <c r="F949" s="17"/>
      <c r="G949" s="19" t="str">
        <f>IFERROR(VLOOKUP($F949,'POZ &amp; FİYAT'!$A$5:$C$44,3,FALSE),"")</f>
        <v/>
      </c>
      <c r="H949" s="17"/>
      <c r="I949" s="18"/>
      <c r="J949" s="18"/>
      <c r="K949" s="18"/>
      <c r="L949" s="18"/>
      <c r="M949" s="18"/>
      <c r="N949" s="20" t="str">
        <f>IF(COUNT(I949:M949)=0,"",PRODUCT(I949:M949))</f>
        <v/>
      </c>
    </row>
    <row r="950" spans="1:14" x14ac:dyDescent="0.25">
      <c r="A950" s="15"/>
      <c r="B950" s="15"/>
      <c r="C950" s="15"/>
      <c r="D950" s="15"/>
      <c r="E950" s="15"/>
      <c r="F950" s="15"/>
      <c r="G950" s="19" t="str">
        <f>IFERROR(VLOOKUP($F950,'POZ &amp; FİYAT'!$A$5:$C$44,3,FALSE),"")</f>
        <v/>
      </c>
      <c r="H950" s="15"/>
      <c r="I950" s="16"/>
      <c r="J950" s="16"/>
      <c r="K950" s="16"/>
      <c r="L950" s="16"/>
      <c r="M950" s="16"/>
      <c r="N950" s="20" t="str">
        <f>IF(COUNT(I950:M950)=0,"",PRODUCT(I950:M950))</f>
        <v/>
      </c>
    </row>
    <row r="951" spans="1:14" x14ac:dyDescent="0.25">
      <c r="A951" s="17"/>
      <c r="B951" s="17"/>
      <c r="C951" s="17"/>
      <c r="D951" s="17"/>
      <c r="E951" s="17"/>
      <c r="F951" s="17"/>
      <c r="G951" s="19" t="str">
        <f>IFERROR(VLOOKUP($F951,'POZ &amp; FİYAT'!$A$5:$C$44,3,FALSE),"")</f>
        <v/>
      </c>
      <c r="H951" s="17"/>
      <c r="I951" s="18"/>
      <c r="J951" s="18"/>
      <c r="K951" s="18"/>
      <c r="L951" s="18"/>
      <c r="M951" s="18"/>
      <c r="N951" s="20" t="str">
        <f>IF(COUNT(I951:M951)=0,"",PRODUCT(I951:M951))</f>
        <v/>
      </c>
    </row>
    <row r="952" spans="1:14" x14ac:dyDescent="0.25">
      <c r="A952" s="15"/>
      <c r="B952" s="15"/>
      <c r="C952" s="15"/>
      <c r="D952" s="15"/>
      <c r="E952" s="15"/>
      <c r="F952" s="15"/>
      <c r="G952" s="19" t="str">
        <f>IFERROR(VLOOKUP($F952,'POZ &amp; FİYAT'!$A$5:$C$44,3,FALSE),"")</f>
        <v/>
      </c>
      <c r="H952" s="15"/>
      <c r="I952" s="16"/>
      <c r="J952" s="16"/>
      <c r="K952" s="16"/>
      <c r="L952" s="16"/>
      <c r="M952" s="16"/>
      <c r="N952" s="20" t="str">
        <f>IF(COUNT(I952:M952)=0,"",PRODUCT(I952:M952))</f>
        <v/>
      </c>
    </row>
    <row r="953" spans="1:14" x14ac:dyDescent="0.25">
      <c r="A953" s="17"/>
      <c r="B953" s="17"/>
      <c r="C953" s="17"/>
      <c r="D953" s="17"/>
      <c r="E953" s="17"/>
      <c r="F953" s="17"/>
      <c r="G953" s="19" t="str">
        <f>IFERROR(VLOOKUP($F953,'POZ &amp; FİYAT'!$A$5:$C$44,3,FALSE),"")</f>
        <v/>
      </c>
      <c r="H953" s="17"/>
      <c r="I953" s="18"/>
      <c r="J953" s="18"/>
      <c r="K953" s="18"/>
      <c r="L953" s="18"/>
      <c r="M953" s="18"/>
      <c r="N953" s="20" t="str">
        <f>IF(COUNT(I953:M953)=0,"",PRODUCT(I953:M953))</f>
        <v/>
      </c>
    </row>
    <row r="954" spans="1:14" x14ac:dyDescent="0.25">
      <c r="A954" s="15"/>
      <c r="B954" s="15"/>
      <c r="C954" s="15"/>
      <c r="D954" s="15"/>
      <c r="E954" s="15"/>
      <c r="F954" s="15"/>
      <c r="G954" s="19" t="str">
        <f>IFERROR(VLOOKUP($F954,'POZ &amp; FİYAT'!$A$5:$C$44,3,FALSE),"")</f>
        <v/>
      </c>
      <c r="H954" s="15"/>
      <c r="I954" s="16"/>
      <c r="J954" s="16"/>
      <c r="K954" s="16"/>
      <c r="L954" s="16"/>
      <c r="M954" s="16"/>
      <c r="N954" s="20" t="str">
        <f>IF(COUNT(I954:M954)=0,"",PRODUCT(I954:M954))</f>
        <v/>
      </c>
    </row>
    <row r="955" spans="1:14" x14ac:dyDescent="0.25">
      <c r="A955" s="17"/>
      <c r="B955" s="17"/>
      <c r="C955" s="17"/>
      <c r="D955" s="17"/>
      <c r="E955" s="17"/>
      <c r="F955" s="17"/>
      <c r="G955" s="19" t="str">
        <f>IFERROR(VLOOKUP($F955,'POZ &amp; FİYAT'!$A$5:$C$44,3,FALSE),"")</f>
        <v/>
      </c>
      <c r="H955" s="17"/>
      <c r="I955" s="18"/>
      <c r="J955" s="18"/>
      <c r="K955" s="18"/>
      <c r="L955" s="18"/>
      <c r="M955" s="18"/>
      <c r="N955" s="20" t="str">
        <f>IF(COUNT(I955:M955)=0,"",PRODUCT(I955:M955))</f>
        <v/>
      </c>
    </row>
    <row r="956" spans="1:14" x14ac:dyDescent="0.25">
      <c r="A956" s="15"/>
      <c r="B956" s="15"/>
      <c r="C956" s="15"/>
      <c r="D956" s="15"/>
      <c r="E956" s="15"/>
      <c r="F956" s="15"/>
      <c r="G956" s="19" t="str">
        <f>IFERROR(VLOOKUP($F956,'POZ &amp; FİYAT'!$A$5:$C$44,3,FALSE),"")</f>
        <v/>
      </c>
      <c r="H956" s="15"/>
      <c r="I956" s="16"/>
      <c r="J956" s="16"/>
      <c r="K956" s="16"/>
      <c r="L956" s="16"/>
      <c r="M956" s="16"/>
      <c r="N956" s="20" t="str">
        <f>IF(COUNT(I956:M956)=0,"",PRODUCT(I956:M956))</f>
        <v/>
      </c>
    </row>
    <row r="957" spans="1:14" x14ac:dyDescent="0.25">
      <c r="A957" s="17"/>
      <c r="B957" s="17"/>
      <c r="C957" s="17"/>
      <c r="D957" s="17"/>
      <c r="E957" s="17"/>
      <c r="F957" s="17"/>
      <c r="G957" s="19" t="str">
        <f>IFERROR(VLOOKUP($F957,'POZ &amp; FİYAT'!$A$5:$C$44,3,FALSE),"")</f>
        <v/>
      </c>
      <c r="H957" s="17"/>
      <c r="I957" s="18"/>
      <c r="J957" s="18"/>
      <c r="K957" s="18"/>
      <c r="L957" s="18"/>
      <c r="M957" s="18"/>
      <c r="N957" s="20" t="str">
        <f>IF(COUNT(I957:M957)=0,"",PRODUCT(I957:M957))</f>
        <v/>
      </c>
    </row>
    <row r="958" spans="1:14" x14ac:dyDescent="0.25">
      <c r="A958" s="15"/>
      <c r="B958" s="15"/>
      <c r="C958" s="15"/>
      <c r="D958" s="15"/>
      <c r="E958" s="15"/>
      <c r="F958" s="15"/>
      <c r="G958" s="19" t="str">
        <f>IFERROR(VLOOKUP($F958,'POZ &amp; FİYAT'!$A$5:$C$44,3,FALSE),"")</f>
        <v/>
      </c>
      <c r="H958" s="15"/>
      <c r="I958" s="16"/>
      <c r="J958" s="16"/>
      <c r="K958" s="16"/>
      <c r="L958" s="16"/>
      <c r="M958" s="16"/>
      <c r="N958" s="20" t="str">
        <f>IF(COUNT(I958:M958)=0,"",PRODUCT(I958:M958))</f>
        <v/>
      </c>
    </row>
    <row r="959" spans="1:14" x14ac:dyDescent="0.25">
      <c r="A959" s="17"/>
      <c r="B959" s="17"/>
      <c r="C959" s="17"/>
      <c r="D959" s="17"/>
      <c r="E959" s="17"/>
      <c r="F959" s="17"/>
      <c r="G959" s="19" t="str">
        <f>IFERROR(VLOOKUP($F959,'POZ &amp; FİYAT'!$A$5:$C$44,3,FALSE),"")</f>
        <v/>
      </c>
      <c r="H959" s="17"/>
      <c r="I959" s="18"/>
      <c r="J959" s="18"/>
      <c r="K959" s="18"/>
      <c r="L959" s="18"/>
      <c r="M959" s="18"/>
      <c r="N959" s="20" t="str">
        <f>IF(COUNT(I959:M959)=0,"",PRODUCT(I959:M959))</f>
        <v/>
      </c>
    </row>
    <row r="960" spans="1:14" x14ac:dyDescent="0.25">
      <c r="A960" s="15"/>
      <c r="B960" s="15"/>
      <c r="C960" s="15"/>
      <c r="D960" s="15"/>
      <c r="E960" s="15"/>
      <c r="F960" s="15"/>
      <c r="G960" s="19" t="str">
        <f>IFERROR(VLOOKUP($F960,'POZ &amp; FİYAT'!$A$5:$C$44,3,FALSE),"")</f>
        <v/>
      </c>
      <c r="H960" s="15"/>
      <c r="I960" s="16"/>
      <c r="J960" s="16"/>
      <c r="K960" s="16"/>
      <c r="L960" s="16"/>
      <c r="M960" s="16"/>
      <c r="N960" s="20" t="str">
        <f>IF(COUNT(I960:M960)=0,"",PRODUCT(I960:M960))</f>
        <v/>
      </c>
    </row>
    <row r="961" spans="1:14" x14ac:dyDescent="0.25">
      <c r="A961" s="17"/>
      <c r="B961" s="17"/>
      <c r="C961" s="17"/>
      <c r="D961" s="17"/>
      <c r="E961" s="17"/>
      <c r="F961" s="17"/>
      <c r="G961" s="19" t="str">
        <f>IFERROR(VLOOKUP($F961,'POZ &amp; FİYAT'!$A$5:$C$44,3,FALSE),"")</f>
        <v/>
      </c>
      <c r="H961" s="17"/>
      <c r="I961" s="18"/>
      <c r="J961" s="18"/>
      <c r="K961" s="18"/>
      <c r="L961" s="18"/>
      <c r="M961" s="18"/>
      <c r="N961" s="20" t="str">
        <f>IF(COUNT(I961:M961)=0,"",PRODUCT(I961:M961))</f>
        <v/>
      </c>
    </row>
    <row r="962" spans="1:14" x14ac:dyDescent="0.25">
      <c r="A962" s="15"/>
      <c r="B962" s="15"/>
      <c r="C962" s="15"/>
      <c r="D962" s="15"/>
      <c r="E962" s="15"/>
      <c r="F962" s="15"/>
      <c r="G962" s="19" t="str">
        <f>IFERROR(VLOOKUP($F962,'POZ &amp; FİYAT'!$A$5:$C$44,3,FALSE),"")</f>
        <v/>
      </c>
      <c r="H962" s="15"/>
      <c r="I962" s="16"/>
      <c r="J962" s="16"/>
      <c r="K962" s="16"/>
      <c r="L962" s="16"/>
      <c r="M962" s="16"/>
      <c r="N962" s="20" t="str">
        <f>IF(COUNT(I962:M962)=0,"",PRODUCT(I962:M962))</f>
        <v/>
      </c>
    </row>
    <row r="963" spans="1:14" x14ac:dyDescent="0.25">
      <c r="A963" s="17"/>
      <c r="B963" s="17"/>
      <c r="C963" s="17"/>
      <c r="D963" s="17"/>
      <c r="E963" s="17"/>
      <c r="F963" s="17"/>
      <c r="G963" s="19" t="str">
        <f>IFERROR(VLOOKUP($F963,'POZ &amp; FİYAT'!$A$5:$C$44,3,FALSE),"")</f>
        <v/>
      </c>
      <c r="H963" s="17"/>
      <c r="I963" s="18"/>
      <c r="J963" s="18"/>
      <c r="K963" s="18"/>
      <c r="L963" s="18"/>
      <c r="M963" s="18"/>
      <c r="N963" s="20" t="str">
        <f>IF(COUNT(I963:M963)=0,"",PRODUCT(I963:M963))</f>
        <v/>
      </c>
    </row>
    <row r="964" spans="1:14" x14ac:dyDescent="0.25">
      <c r="A964" s="15"/>
      <c r="B964" s="15"/>
      <c r="C964" s="15"/>
      <c r="D964" s="15"/>
      <c r="E964" s="15"/>
      <c r="F964" s="15"/>
      <c r="G964" s="19" t="str">
        <f>IFERROR(VLOOKUP($F964,'POZ &amp; FİYAT'!$A$5:$C$44,3,FALSE),"")</f>
        <v/>
      </c>
      <c r="H964" s="15"/>
      <c r="I964" s="16"/>
      <c r="J964" s="16"/>
      <c r="K964" s="16"/>
      <c r="L964" s="16"/>
      <c r="M964" s="16"/>
      <c r="N964" s="20" t="str">
        <f>IF(COUNT(I964:M964)=0,"",PRODUCT(I964:M964))</f>
        <v/>
      </c>
    </row>
    <row r="965" spans="1:14" x14ac:dyDescent="0.25">
      <c r="A965" s="17"/>
      <c r="B965" s="17"/>
      <c r="C965" s="17"/>
      <c r="D965" s="17"/>
      <c r="E965" s="17"/>
      <c r="F965" s="17"/>
      <c r="G965" s="19" t="str">
        <f>IFERROR(VLOOKUP($F965,'POZ &amp; FİYAT'!$A$5:$C$44,3,FALSE),"")</f>
        <v/>
      </c>
      <c r="H965" s="17"/>
      <c r="I965" s="18"/>
      <c r="J965" s="18"/>
      <c r="K965" s="18"/>
      <c r="L965" s="18"/>
      <c r="M965" s="18"/>
      <c r="N965" s="20" t="str">
        <f>IF(COUNT(I965:M965)=0,"",PRODUCT(I965:M965))</f>
        <v/>
      </c>
    </row>
    <row r="966" spans="1:14" x14ac:dyDescent="0.25">
      <c r="A966" s="15"/>
      <c r="B966" s="15"/>
      <c r="C966" s="15"/>
      <c r="D966" s="15"/>
      <c r="E966" s="15"/>
      <c r="F966" s="15"/>
      <c r="G966" s="19" t="str">
        <f>IFERROR(VLOOKUP($F966,'POZ &amp; FİYAT'!$A$5:$C$44,3,FALSE),"")</f>
        <v/>
      </c>
      <c r="H966" s="15"/>
      <c r="I966" s="16"/>
      <c r="J966" s="16"/>
      <c r="K966" s="16"/>
      <c r="L966" s="16"/>
      <c r="M966" s="16"/>
      <c r="N966" s="20" t="str">
        <f>IF(COUNT(I966:M966)=0,"",PRODUCT(I966:M966))</f>
        <v/>
      </c>
    </row>
    <row r="967" spans="1:14" x14ac:dyDescent="0.25">
      <c r="A967" s="17"/>
      <c r="B967" s="17"/>
      <c r="C967" s="17"/>
      <c r="D967" s="17"/>
      <c r="E967" s="17"/>
      <c r="F967" s="17"/>
      <c r="G967" s="19" t="str">
        <f>IFERROR(VLOOKUP($F967,'POZ &amp; FİYAT'!$A$5:$C$44,3,FALSE),"")</f>
        <v/>
      </c>
      <c r="H967" s="17"/>
      <c r="I967" s="18"/>
      <c r="J967" s="18"/>
      <c r="K967" s="18"/>
      <c r="L967" s="18"/>
      <c r="M967" s="18"/>
      <c r="N967" s="20" t="str">
        <f>IF(COUNT(I967:M967)=0,"",PRODUCT(I967:M967))</f>
        <v/>
      </c>
    </row>
    <row r="968" spans="1:14" x14ac:dyDescent="0.25">
      <c r="A968" s="15"/>
      <c r="B968" s="15"/>
      <c r="C968" s="15"/>
      <c r="D968" s="15"/>
      <c r="E968" s="15"/>
      <c r="F968" s="15"/>
      <c r="G968" s="19" t="str">
        <f>IFERROR(VLOOKUP($F968,'POZ &amp; FİYAT'!$A$5:$C$44,3,FALSE),"")</f>
        <v/>
      </c>
      <c r="H968" s="15"/>
      <c r="I968" s="16"/>
      <c r="J968" s="16"/>
      <c r="K968" s="16"/>
      <c r="L968" s="16"/>
      <c r="M968" s="16"/>
      <c r="N968" s="20" t="str">
        <f>IF(COUNT(I968:M968)=0,"",PRODUCT(I968:M968))</f>
        <v/>
      </c>
    </row>
    <row r="969" spans="1:14" x14ac:dyDescent="0.25">
      <c r="A969" s="17"/>
      <c r="B969" s="17"/>
      <c r="C969" s="17"/>
      <c r="D969" s="17"/>
      <c r="E969" s="17"/>
      <c r="F969" s="17"/>
      <c r="G969" s="19" t="str">
        <f>IFERROR(VLOOKUP($F969,'POZ &amp; FİYAT'!$A$5:$C$44,3,FALSE),"")</f>
        <v/>
      </c>
      <c r="H969" s="17"/>
      <c r="I969" s="18"/>
      <c r="J969" s="18"/>
      <c r="K969" s="18"/>
      <c r="L969" s="18"/>
      <c r="M969" s="18"/>
      <c r="N969" s="20" t="str">
        <f>IF(COUNT(I969:M969)=0,"",PRODUCT(I969:M969))</f>
        <v/>
      </c>
    </row>
    <row r="970" spans="1:14" x14ac:dyDescent="0.25">
      <c r="A970" s="15"/>
      <c r="B970" s="15"/>
      <c r="C970" s="15"/>
      <c r="D970" s="15"/>
      <c r="E970" s="15"/>
      <c r="F970" s="15"/>
      <c r="G970" s="19" t="str">
        <f>IFERROR(VLOOKUP($F970,'POZ &amp; FİYAT'!$A$5:$C$44,3,FALSE),"")</f>
        <v/>
      </c>
      <c r="H970" s="15"/>
      <c r="I970" s="16"/>
      <c r="J970" s="16"/>
      <c r="K970" s="16"/>
      <c r="L970" s="16"/>
      <c r="M970" s="16"/>
      <c r="N970" s="20" t="str">
        <f>IF(COUNT(I970:M970)=0,"",PRODUCT(I970:M970))</f>
        <v/>
      </c>
    </row>
    <row r="971" spans="1:14" x14ac:dyDescent="0.25">
      <c r="A971" s="17"/>
      <c r="B971" s="17"/>
      <c r="C971" s="17"/>
      <c r="D971" s="17"/>
      <c r="E971" s="17"/>
      <c r="F971" s="17"/>
      <c r="G971" s="19" t="str">
        <f>IFERROR(VLOOKUP($F971,'POZ &amp; FİYAT'!$A$5:$C$44,3,FALSE),"")</f>
        <v/>
      </c>
      <c r="H971" s="17"/>
      <c r="I971" s="18"/>
      <c r="J971" s="18"/>
      <c r="K971" s="18"/>
      <c r="L971" s="18"/>
      <c r="M971" s="18"/>
      <c r="N971" s="20" t="str">
        <f>IF(COUNT(I971:M971)=0,"",PRODUCT(I971:M971))</f>
        <v/>
      </c>
    </row>
    <row r="972" spans="1:14" x14ac:dyDescent="0.25">
      <c r="A972" s="15"/>
      <c r="B972" s="15"/>
      <c r="C972" s="15"/>
      <c r="D972" s="15"/>
      <c r="E972" s="15"/>
      <c r="F972" s="15"/>
      <c r="G972" s="19" t="str">
        <f>IFERROR(VLOOKUP($F972,'POZ &amp; FİYAT'!$A$5:$C$44,3,FALSE),"")</f>
        <v/>
      </c>
      <c r="H972" s="15"/>
      <c r="I972" s="16"/>
      <c r="J972" s="16"/>
      <c r="K972" s="16"/>
      <c r="L972" s="16"/>
      <c r="M972" s="16"/>
      <c r="N972" s="20" t="str">
        <f>IF(COUNT(I972:M972)=0,"",PRODUCT(I972:M972))</f>
        <v/>
      </c>
    </row>
    <row r="973" spans="1:14" x14ac:dyDescent="0.25">
      <c r="A973" s="17"/>
      <c r="B973" s="17"/>
      <c r="C973" s="17"/>
      <c r="D973" s="17"/>
      <c r="E973" s="17"/>
      <c r="F973" s="17"/>
      <c r="G973" s="19" t="str">
        <f>IFERROR(VLOOKUP($F973,'POZ &amp; FİYAT'!$A$5:$C$44,3,FALSE),"")</f>
        <v/>
      </c>
      <c r="H973" s="17"/>
      <c r="I973" s="18"/>
      <c r="J973" s="18"/>
      <c r="K973" s="18"/>
      <c r="L973" s="18"/>
      <c r="M973" s="18"/>
      <c r="N973" s="20" t="str">
        <f>IF(COUNT(I973:M973)=0,"",PRODUCT(I973:M973))</f>
        <v/>
      </c>
    </row>
    <row r="974" spans="1:14" x14ac:dyDescent="0.25">
      <c r="A974" s="15"/>
      <c r="B974" s="15"/>
      <c r="C974" s="15"/>
      <c r="D974" s="15"/>
      <c r="E974" s="15"/>
      <c r="F974" s="15"/>
      <c r="G974" s="19" t="str">
        <f>IFERROR(VLOOKUP($F974,'POZ &amp; FİYAT'!$A$5:$C$44,3,FALSE),"")</f>
        <v/>
      </c>
      <c r="H974" s="15"/>
      <c r="I974" s="16"/>
      <c r="J974" s="16"/>
      <c r="K974" s="16"/>
      <c r="L974" s="16"/>
      <c r="M974" s="16"/>
      <c r="N974" s="20" t="str">
        <f>IF(COUNT(I974:M974)=0,"",PRODUCT(I974:M974))</f>
        <v/>
      </c>
    </row>
    <row r="975" spans="1:14" x14ac:dyDescent="0.25">
      <c r="A975" s="17"/>
      <c r="B975" s="17"/>
      <c r="C975" s="17"/>
      <c r="D975" s="17"/>
      <c r="E975" s="17"/>
      <c r="F975" s="17"/>
      <c r="G975" s="19" t="str">
        <f>IFERROR(VLOOKUP($F975,'POZ &amp; FİYAT'!$A$5:$C$44,3,FALSE),"")</f>
        <v/>
      </c>
      <c r="H975" s="17"/>
      <c r="I975" s="18"/>
      <c r="J975" s="18"/>
      <c r="K975" s="18"/>
      <c r="L975" s="18"/>
      <c r="M975" s="18"/>
      <c r="N975" s="20" t="str">
        <f>IF(COUNT(I975:M975)=0,"",PRODUCT(I975:M975))</f>
        <v/>
      </c>
    </row>
    <row r="976" spans="1:14" x14ac:dyDescent="0.25">
      <c r="A976" s="15"/>
      <c r="B976" s="15"/>
      <c r="C976" s="15"/>
      <c r="D976" s="15"/>
      <c r="E976" s="15"/>
      <c r="F976" s="15"/>
      <c r="G976" s="19" t="str">
        <f>IFERROR(VLOOKUP($F976,'POZ &amp; FİYAT'!$A$5:$C$44,3,FALSE),"")</f>
        <v/>
      </c>
      <c r="H976" s="15"/>
      <c r="I976" s="16"/>
      <c r="J976" s="16"/>
      <c r="K976" s="16"/>
      <c r="L976" s="16"/>
      <c r="M976" s="16"/>
      <c r="N976" s="20" t="str">
        <f>IF(COUNT(I976:M976)=0,"",PRODUCT(I976:M976))</f>
        <v/>
      </c>
    </row>
    <row r="977" spans="1:14" x14ac:dyDescent="0.25">
      <c r="A977" s="17"/>
      <c r="B977" s="17"/>
      <c r="C977" s="17"/>
      <c r="D977" s="17"/>
      <c r="E977" s="17"/>
      <c r="F977" s="17"/>
      <c r="G977" s="19" t="str">
        <f>IFERROR(VLOOKUP($F977,'POZ &amp; FİYAT'!$A$5:$C$44,3,FALSE),"")</f>
        <v/>
      </c>
      <c r="H977" s="17"/>
      <c r="I977" s="18"/>
      <c r="J977" s="18"/>
      <c r="K977" s="18"/>
      <c r="L977" s="18"/>
      <c r="M977" s="18"/>
      <c r="N977" s="20" t="str">
        <f>IF(COUNT(I977:M977)=0,"",PRODUCT(I977:M977))</f>
        <v/>
      </c>
    </row>
    <row r="978" spans="1:14" x14ac:dyDescent="0.25">
      <c r="A978" s="15"/>
      <c r="B978" s="15"/>
      <c r="C978" s="15"/>
      <c r="D978" s="15"/>
      <c r="E978" s="15"/>
      <c r="F978" s="15"/>
      <c r="G978" s="19" t="str">
        <f>IFERROR(VLOOKUP($F978,'POZ &amp; FİYAT'!$A$5:$C$44,3,FALSE),"")</f>
        <v/>
      </c>
      <c r="H978" s="15"/>
      <c r="I978" s="16"/>
      <c r="J978" s="16"/>
      <c r="K978" s="16"/>
      <c r="L978" s="16"/>
      <c r="M978" s="16"/>
      <c r="N978" s="20" t="str">
        <f>IF(COUNT(I978:M978)=0,"",PRODUCT(I978:M978))</f>
        <v/>
      </c>
    </row>
    <row r="979" spans="1:14" x14ac:dyDescent="0.25">
      <c r="A979" s="17"/>
      <c r="B979" s="17"/>
      <c r="C979" s="17"/>
      <c r="D979" s="17"/>
      <c r="E979" s="17"/>
      <c r="F979" s="17"/>
      <c r="G979" s="19" t="str">
        <f>IFERROR(VLOOKUP($F979,'POZ &amp; FİYAT'!$A$5:$C$44,3,FALSE),"")</f>
        <v/>
      </c>
      <c r="H979" s="17"/>
      <c r="I979" s="18"/>
      <c r="J979" s="18"/>
      <c r="K979" s="18"/>
      <c r="L979" s="18"/>
      <c r="M979" s="18"/>
      <c r="N979" s="20" t="str">
        <f>IF(COUNT(I979:M979)=0,"",PRODUCT(I979:M979))</f>
        <v/>
      </c>
    </row>
    <row r="980" spans="1:14" x14ac:dyDescent="0.25">
      <c r="A980" s="15"/>
      <c r="B980" s="15"/>
      <c r="C980" s="15"/>
      <c r="D980" s="15"/>
      <c r="E980" s="15"/>
      <c r="F980" s="15"/>
      <c r="G980" s="19" t="str">
        <f>IFERROR(VLOOKUP($F980,'POZ &amp; FİYAT'!$A$5:$C$44,3,FALSE),"")</f>
        <v/>
      </c>
      <c r="H980" s="15"/>
      <c r="I980" s="16"/>
      <c r="J980" s="16"/>
      <c r="K980" s="16"/>
      <c r="L980" s="16"/>
      <c r="M980" s="16"/>
      <c r="N980" s="20" t="str">
        <f>IF(COUNT(I980:M980)=0,"",PRODUCT(I980:M980))</f>
        <v/>
      </c>
    </row>
    <row r="981" spans="1:14" x14ac:dyDescent="0.25">
      <c r="A981" s="17"/>
      <c r="B981" s="17"/>
      <c r="C981" s="17"/>
      <c r="D981" s="17"/>
      <c r="E981" s="17"/>
      <c r="F981" s="17"/>
      <c r="G981" s="19" t="str">
        <f>IFERROR(VLOOKUP($F981,'POZ &amp; FİYAT'!$A$5:$C$44,3,FALSE),"")</f>
        <v/>
      </c>
      <c r="H981" s="17"/>
      <c r="I981" s="18"/>
      <c r="J981" s="18"/>
      <c r="K981" s="18"/>
      <c r="L981" s="18"/>
      <c r="M981" s="18"/>
      <c r="N981" s="20" t="str">
        <f>IF(COUNT(I981:M981)=0,"",PRODUCT(I981:M981))</f>
        <v/>
      </c>
    </row>
    <row r="982" spans="1:14" x14ac:dyDescent="0.25">
      <c r="A982" s="15"/>
      <c r="B982" s="15"/>
      <c r="C982" s="15"/>
      <c r="D982" s="15"/>
      <c r="E982" s="15"/>
      <c r="F982" s="15"/>
      <c r="G982" s="19" t="str">
        <f>IFERROR(VLOOKUP($F982,'POZ &amp; FİYAT'!$A$5:$C$44,3,FALSE),"")</f>
        <v/>
      </c>
      <c r="H982" s="15"/>
      <c r="I982" s="16"/>
      <c r="J982" s="16"/>
      <c r="K982" s="16"/>
      <c r="L982" s="16"/>
      <c r="M982" s="16"/>
      <c r="N982" s="20" t="str">
        <f>IF(COUNT(I982:M982)=0,"",PRODUCT(I982:M982))</f>
        <v/>
      </c>
    </row>
    <row r="983" spans="1:14" x14ac:dyDescent="0.25">
      <c r="A983" s="17"/>
      <c r="B983" s="17"/>
      <c r="C983" s="17"/>
      <c r="D983" s="17"/>
      <c r="E983" s="17"/>
      <c r="F983" s="17"/>
      <c r="G983" s="19" t="str">
        <f>IFERROR(VLOOKUP($F983,'POZ &amp; FİYAT'!$A$5:$C$44,3,FALSE),"")</f>
        <v/>
      </c>
      <c r="H983" s="17"/>
      <c r="I983" s="18"/>
      <c r="J983" s="18"/>
      <c r="K983" s="18"/>
      <c r="L983" s="18"/>
      <c r="M983" s="18"/>
      <c r="N983" s="20" t="str">
        <f>IF(COUNT(I983:M983)=0,"",PRODUCT(I983:M983))</f>
        <v/>
      </c>
    </row>
    <row r="984" spans="1:14" x14ac:dyDescent="0.25">
      <c r="A984" s="15"/>
      <c r="B984" s="15"/>
      <c r="C984" s="15"/>
      <c r="D984" s="15"/>
      <c r="E984" s="15"/>
      <c r="F984" s="15"/>
      <c r="G984" s="19" t="str">
        <f>IFERROR(VLOOKUP($F984,'POZ &amp; FİYAT'!$A$5:$C$44,3,FALSE),"")</f>
        <v/>
      </c>
      <c r="H984" s="15"/>
      <c r="I984" s="16"/>
      <c r="J984" s="16"/>
      <c r="K984" s="16"/>
      <c r="L984" s="16"/>
      <c r="M984" s="16"/>
      <c r="N984" s="20" t="str">
        <f>IF(COUNT(I984:M984)=0,"",PRODUCT(I984:M984))</f>
        <v/>
      </c>
    </row>
    <row r="985" spans="1:14" x14ac:dyDescent="0.25">
      <c r="A985" s="17"/>
      <c r="B985" s="17"/>
      <c r="C985" s="17"/>
      <c r="D985" s="17"/>
      <c r="E985" s="17"/>
      <c r="F985" s="17"/>
      <c r="G985" s="19" t="str">
        <f>IFERROR(VLOOKUP($F985,'POZ &amp; FİYAT'!$A$5:$C$44,3,FALSE),"")</f>
        <v/>
      </c>
      <c r="H985" s="17"/>
      <c r="I985" s="18"/>
      <c r="J985" s="18"/>
      <c r="K985" s="18"/>
      <c r="L985" s="18"/>
      <c r="M985" s="18"/>
      <c r="N985" s="20" t="str">
        <f>IF(COUNT(I985:M985)=0,"",PRODUCT(I985:M985))</f>
        <v/>
      </c>
    </row>
    <row r="986" spans="1:14" x14ac:dyDescent="0.25">
      <c r="A986" s="15"/>
      <c r="B986" s="15"/>
      <c r="C986" s="15"/>
      <c r="D986" s="15"/>
      <c r="E986" s="15"/>
      <c r="F986" s="15"/>
      <c r="G986" s="19" t="str">
        <f>IFERROR(VLOOKUP($F986,'POZ &amp; FİYAT'!$A$5:$C$44,3,FALSE),"")</f>
        <v/>
      </c>
      <c r="H986" s="15"/>
      <c r="I986" s="16"/>
      <c r="J986" s="16"/>
      <c r="K986" s="16"/>
      <c r="L986" s="16"/>
      <c r="M986" s="16"/>
      <c r="N986" s="20" t="str">
        <f>IF(COUNT(I986:M986)=0,"",PRODUCT(I986:M986))</f>
        <v/>
      </c>
    </row>
    <row r="987" spans="1:14" x14ac:dyDescent="0.25">
      <c r="A987" s="17"/>
      <c r="B987" s="17"/>
      <c r="C987" s="17"/>
      <c r="D987" s="17"/>
      <c r="E987" s="17"/>
      <c r="F987" s="17"/>
      <c r="G987" s="19" t="str">
        <f>IFERROR(VLOOKUP($F987,'POZ &amp; FİYAT'!$A$5:$C$44,3,FALSE),"")</f>
        <v/>
      </c>
      <c r="H987" s="17"/>
      <c r="I987" s="18"/>
      <c r="J987" s="18"/>
      <c r="K987" s="18"/>
      <c r="L987" s="18"/>
      <c r="M987" s="18"/>
      <c r="N987" s="20" t="str">
        <f>IF(COUNT(I987:M987)=0,"",PRODUCT(I987:M987))</f>
        <v/>
      </c>
    </row>
    <row r="988" spans="1:14" x14ac:dyDescent="0.25">
      <c r="A988" s="15"/>
      <c r="B988" s="15"/>
      <c r="C988" s="15"/>
      <c r="D988" s="15"/>
      <c r="E988" s="15"/>
      <c r="F988" s="15"/>
      <c r="G988" s="19" t="str">
        <f>IFERROR(VLOOKUP($F988,'POZ &amp; FİYAT'!$A$5:$C$44,3,FALSE),"")</f>
        <v/>
      </c>
      <c r="H988" s="15"/>
      <c r="I988" s="16"/>
      <c r="J988" s="16"/>
      <c r="K988" s="16"/>
      <c r="L988" s="16"/>
      <c r="M988" s="16"/>
      <c r="N988" s="20" t="str">
        <f>IF(COUNT(I988:M988)=0,"",PRODUCT(I988:M988))</f>
        <v/>
      </c>
    </row>
    <row r="989" spans="1:14" x14ac:dyDescent="0.25">
      <c r="A989" s="17"/>
      <c r="B989" s="17"/>
      <c r="C989" s="17"/>
      <c r="D989" s="17"/>
      <c r="E989" s="17"/>
      <c r="F989" s="17"/>
      <c r="G989" s="19" t="str">
        <f>IFERROR(VLOOKUP($F989,'POZ &amp; FİYAT'!$A$5:$C$44,3,FALSE),"")</f>
        <v/>
      </c>
      <c r="H989" s="17"/>
      <c r="I989" s="18"/>
      <c r="J989" s="18"/>
      <c r="K989" s="18"/>
      <c r="L989" s="18"/>
      <c r="M989" s="18"/>
      <c r="N989" s="20" t="str">
        <f>IF(COUNT(I989:M989)=0,"",PRODUCT(I989:M989))</f>
        <v/>
      </c>
    </row>
    <row r="990" spans="1:14" x14ac:dyDescent="0.25">
      <c r="A990" s="15"/>
      <c r="B990" s="15"/>
      <c r="C990" s="15"/>
      <c r="D990" s="15"/>
      <c r="E990" s="15"/>
      <c r="F990" s="15"/>
      <c r="G990" s="19" t="str">
        <f>IFERROR(VLOOKUP($F990,'POZ &amp; FİYAT'!$A$5:$C$44,3,FALSE),"")</f>
        <v/>
      </c>
      <c r="H990" s="15"/>
      <c r="I990" s="16"/>
      <c r="J990" s="16"/>
      <c r="K990" s="16"/>
      <c r="L990" s="16"/>
      <c r="M990" s="16"/>
      <c r="N990" s="20" t="str">
        <f>IF(COUNT(I990:M990)=0,"",PRODUCT(I990:M990))</f>
        <v/>
      </c>
    </row>
    <row r="991" spans="1:14" x14ac:dyDescent="0.25">
      <c r="A991" s="17"/>
      <c r="B991" s="17"/>
      <c r="C991" s="17"/>
      <c r="D991" s="17"/>
      <c r="E991" s="17"/>
      <c r="F991" s="17"/>
      <c r="G991" s="19" t="str">
        <f>IFERROR(VLOOKUP($F991,'POZ &amp; FİYAT'!$A$5:$C$44,3,FALSE),"")</f>
        <v/>
      </c>
      <c r="H991" s="17"/>
      <c r="I991" s="18"/>
      <c r="J991" s="18"/>
      <c r="K991" s="18"/>
      <c r="L991" s="18"/>
      <c r="M991" s="18"/>
      <c r="N991" s="20" t="str">
        <f>IF(COUNT(I991:M991)=0,"",PRODUCT(I991:M991))</f>
        <v/>
      </c>
    </row>
    <row r="992" spans="1:14" x14ac:dyDescent="0.25">
      <c r="A992" s="15"/>
      <c r="B992" s="15"/>
      <c r="C992" s="15"/>
      <c r="D992" s="15"/>
      <c r="E992" s="15"/>
      <c r="F992" s="15"/>
      <c r="G992" s="19" t="str">
        <f>IFERROR(VLOOKUP($F992,'POZ &amp; FİYAT'!$A$5:$C$44,3,FALSE),"")</f>
        <v/>
      </c>
      <c r="H992" s="15"/>
      <c r="I992" s="16"/>
      <c r="J992" s="16"/>
      <c r="K992" s="16"/>
      <c r="L992" s="16"/>
      <c r="M992" s="16"/>
      <c r="N992" s="20" t="str">
        <f>IF(COUNT(I992:M992)=0,"",PRODUCT(I992:M992))</f>
        <v/>
      </c>
    </row>
    <row r="993" spans="1:14" x14ac:dyDescent="0.25">
      <c r="A993" s="17"/>
      <c r="B993" s="17"/>
      <c r="C993" s="17"/>
      <c r="D993" s="17"/>
      <c r="E993" s="17"/>
      <c r="F993" s="17"/>
      <c r="G993" s="19" t="str">
        <f>IFERROR(VLOOKUP($F993,'POZ &amp; FİYAT'!$A$5:$C$44,3,FALSE),"")</f>
        <v/>
      </c>
      <c r="H993" s="17"/>
      <c r="I993" s="18"/>
      <c r="J993" s="18"/>
      <c r="K993" s="18"/>
      <c r="L993" s="18"/>
      <c r="M993" s="18"/>
      <c r="N993" s="20" t="str">
        <f>IF(COUNT(I993:M993)=0,"",PRODUCT(I993:M993))</f>
        <v/>
      </c>
    </row>
    <row r="994" spans="1:14" x14ac:dyDescent="0.25">
      <c r="A994" s="15"/>
      <c r="B994" s="15"/>
      <c r="C994" s="15"/>
      <c r="D994" s="15"/>
      <c r="E994" s="15"/>
      <c r="F994" s="15"/>
      <c r="G994" s="19" t="str">
        <f>IFERROR(VLOOKUP($F994,'POZ &amp; FİYAT'!$A$5:$C$44,3,FALSE),"")</f>
        <v/>
      </c>
      <c r="H994" s="15"/>
      <c r="I994" s="16"/>
      <c r="J994" s="16"/>
      <c r="K994" s="16"/>
      <c r="L994" s="16"/>
      <c r="M994" s="16"/>
      <c r="N994" s="20" t="str">
        <f>IF(COUNT(I994:M994)=0,"",PRODUCT(I994:M994))</f>
        <v/>
      </c>
    </row>
    <row r="995" spans="1:14" x14ac:dyDescent="0.25">
      <c r="A995" s="17"/>
      <c r="B995" s="17"/>
      <c r="C995" s="17"/>
      <c r="D995" s="17"/>
      <c r="E995" s="17"/>
      <c r="F995" s="17"/>
      <c r="G995" s="19" t="str">
        <f>IFERROR(VLOOKUP($F995,'POZ &amp; FİYAT'!$A$5:$C$44,3,FALSE),"")</f>
        <v/>
      </c>
      <c r="H995" s="17"/>
      <c r="I995" s="18"/>
      <c r="J995" s="18"/>
      <c r="K995" s="18"/>
      <c r="L995" s="18"/>
      <c r="M995" s="18"/>
      <c r="N995" s="20" t="str">
        <f>IF(COUNT(I995:M995)=0,"",PRODUCT(I995:M995))</f>
        <v/>
      </c>
    </row>
    <row r="996" spans="1:14" x14ac:dyDescent="0.25">
      <c r="A996" s="15"/>
      <c r="B996" s="15"/>
      <c r="C996" s="15"/>
      <c r="D996" s="15"/>
      <c r="E996" s="15"/>
      <c r="F996" s="15"/>
      <c r="G996" s="19" t="str">
        <f>IFERROR(VLOOKUP($F996,'POZ &amp; FİYAT'!$A$5:$C$44,3,FALSE),"")</f>
        <v/>
      </c>
      <c r="H996" s="15"/>
      <c r="I996" s="16"/>
      <c r="J996" s="16"/>
      <c r="K996" s="16"/>
      <c r="L996" s="16"/>
      <c r="M996" s="16"/>
      <c r="N996" s="20" t="str">
        <f>IF(COUNT(I996:M996)=0,"",PRODUCT(I996:M996))</f>
        <v/>
      </c>
    </row>
    <row r="997" spans="1:14" x14ac:dyDescent="0.25">
      <c r="A997" s="17"/>
      <c r="B997" s="17"/>
      <c r="C997" s="17"/>
      <c r="D997" s="17"/>
      <c r="E997" s="17"/>
      <c r="F997" s="17"/>
      <c r="G997" s="19" t="str">
        <f>IFERROR(VLOOKUP($F997,'POZ &amp; FİYAT'!$A$5:$C$44,3,FALSE),"")</f>
        <v/>
      </c>
      <c r="H997" s="17"/>
      <c r="I997" s="18"/>
      <c r="J997" s="18"/>
      <c r="K997" s="18"/>
      <c r="L997" s="18"/>
      <c r="M997" s="18"/>
      <c r="N997" s="20" t="str">
        <f>IF(COUNT(I997:M997)=0,"",PRODUCT(I997:M997))</f>
        <v/>
      </c>
    </row>
    <row r="998" spans="1:14" x14ac:dyDescent="0.25">
      <c r="A998" s="15"/>
      <c r="B998" s="15"/>
      <c r="C998" s="15"/>
      <c r="D998" s="15"/>
      <c r="E998" s="15"/>
      <c r="F998" s="15"/>
      <c r="G998" s="19" t="str">
        <f>IFERROR(VLOOKUP($F998,'POZ &amp; FİYAT'!$A$5:$C$44,3,FALSE),"")</f>
        <v/>
      </c>
      <c r="H998" s="15"/>
      <c r="I998" s="16"/>
      <c r="J998" s="16"/>
      <c r="K998" s="16"/>
      <c r="L998" s="16"/>
      <c r="M998" s="16"/>
      <c r="N998" s="20" t="str">
        <f>IF(COUNT(I998:M998)=0,"",PRODUCT(I998:M998))</f>
        <v/>
      </c>
    </row>
    <row r="999" spans="1:14" x14ac:dyDescent="0.25">
      <c r="A999" s="17"/>
      <c r="B999" s="17"/>
      <c r="C999" s="17"/>
      <c r="D999" s="17"/>
      <c r="E999" s="17"/>
      <c r="F999" s="17"/>
      <c r="G999" s="19" t="str">
        <f>IFERROR(VLOOKUP($F999,'POZ &amp; FİYAT'!$A$5:$C$44,3,FALSE),"")</f>
        <v/>
      </c>
      <c r="H999" s="17"/>
      <c r="I999" s="18"/>
      <c r="J999" s="18"/>
      <c r="K999" s="18"/>
      <c r="L999" s="18"/>
      <c r="M999" s="18"/>
      <c r="N999" s="20" t="str">
        <f>IF(COUNT(I999:M999)=0,"",PRODUCT(I999:M999))</f>
        <v/>
      </c>
    </row>
    <row r="1000" spans="1:14" x14ac:dyDescent="0.25">
      <c r="A1000" s="15"/>
      <c r="B1000" s="15"/>
      <c r="C1000" s="15"/>
      <c r="D1000" s="15"/>
      <c r="E1000" s="15"/>
      <c r="F1000" s="15"/>
      <c r="G1000" s="19" t="str">
        <f>IFERROR(VLOOKUP($F1000,'POZ &amp; FİYAT'!$A$5:$C$44,3,FALSE),"")</f>
        <v/>
      </c>
      <c r="H1000" s="15"/>
      <c r="I1000" s="16"/>
      <c r="J1000" s="16"/>
      <c r="K1000" s="16"/>
      <c r="L1000" s="16"/>
      <c r="M1000" s="16"/>
      <c r="N1000" s="20" t="str">
        <f>IF(COUNT(I1000:M1000)=0,"",PRODUCT(I1000:M1000))</f>
        <v/>
      </c>
    </row>
    <row r="1001" spans="1:14" x14ac:dyDescent="0.25">
      <c r="A1001" s="17"/>
      <c r="B1001" s="17"/>
      <c r="C1001" s="17"/>
      <c r="D1001" s="17"/>
      <c r="E1001" s="17"/>
      <c r="F1001" s="17"/>
      <c r="G1001" s="19" t="str">
        <f>IFERROR(VLOOKUP($F1001,'POZ &amp; FİYAT'!$A$5:$C$44,3,FALSE),"")</f>
        <v/>
      </c>
      <c r="H1001" s="17"/>
      <c r="I1001" s="18"/>
      <c r="J1001" s="18"/>
      <c r="K1001" s="18"/>
      <c r="L1001" s="18"/>
      <c r="M1001" s="18"/>
      <c r="N1001" s="20" t="str">
        <f>IF(COUNT(I1001:M1001)=0,"",PRODUCT(I1001:M1001))</f>
        <v/>
      </c>
    </row>
    <row r="1002" spans="1:14" x14ac:dyDescent="0.25">
      <c r="A1002" s="15"/>
      <c r="B1002" s="15"/>
      <c r="C1002" s="15"/>
      <c r="D1002" s="15"/>
      <c r="E1002" s="15"/>
      <c r="F1002" s="15"/>
      <c r="G1002" s="19" t="str">
        <f>IFERROR(VLOOKUP($F1002,'POZ &amp; FİYAT'!$A$5:$C$44,3,FALSE),"")</f>
        <v/>
      </c>
      <c r="H1002" s="15"/>
      <c r="I1002" s="16"/>
      <c r="J1002" s="16"/>
      <c r="K1002" s="16"/>
      <c r="L1002" s="16"/>
      <c r="M1002" s="16"/>
      <c r="N1002" s="20" t="str">
        <f>IF(COUNT(I1002:M1002)=0,"",PRODUCT(I1002:M1002))</f>
        <v/>
      </c>
    </row>
    <row r="1003" spans="1:14" x14ac:dyDescent="0.25">
      <c r="A1003" s="17"/>
      <c r="B1003" s="17"/>
      <c r="C1003" s="17"/>
      <c r="D1003" s="17"/>
      <c r="E1003" s="17"/>
      <c r="F1003" s="17"/>
      <c r="G1003" s="19" t="str">
        <f>IFERROR(VLOOKUP($F1003,'POZ &amp; FİYAT'!$A$5:$C$44,3,FALSE),"")</f>
        <v/>
      </c>
      <c r="H1003" s="17"/>
      <c r="I1003" s="18"/>
      <c r="J1003" s="18"/>
      <c r="K1003" s="18"/>
      <c r="L1003" s="18"/>
      <c r="M1003" s="18"/>
      <c r="N1003" s="20" t="str">
        <f>IF(COUNT(I1003:M1003)=0,"",PRODUCT(I1003:M1003))</f>
        <v/>
      </c>
    </row>
    <row r="1004" spans="1:14" x14ac:dyDescent="0.25">
      <c r="A1004" s="15"/>
      <c r="B1004" s="15"/>
      <c r="C1004" s="15"/>
      <c r="D1004" s="15"/>
      <c r="E1004" s="15"/>
      <c r="F1004" s="15"/>
      <c r="G1004" s="19" t="str">
        <f>IFERROR(VLOOKUP($F1004,'POZ &amp; FİYAT'!$A$5:$C$44,3,FALSE),"")</f>
        <v/>
      </c>
      <c r="H1004" s="15"/>
      <c r="I1004" s="16"/>
      <c r="J1004" s="16"/>
      <c r="K1004" s="16"/>
      <c r="L1004" s="16"/>
      <c r="M1004" s="16"/>
      <c r="N1004" s="20" t="str">
        <f>IF(COUNT(I1004:M1004)=0,"",PRODUCT(I1004:M1004))</f>
        <v/>
      </c>
    </row>
    <row r="1005" spans="1:14" x14ac:dyDescent="0.25">
      <c r="A1005" s="17"/>
      <c r="B1005" s="17"/>
      <c r="C1005" s="17"/>
      <c r="D1005" s="17"/>
      <c r="E1005" s="17"/>
      <c r="F1005" s="17"/>
      <c r="G1005" s="19" t="str">
        <f>IFERROR(VLOOKUP($F1005,'POZ &amp; FİYAT'!$A$5:$C$44,3,FALSE),"")</f>
        <v/>
      </c>
      <c r="H1005" s="17"/>
      <c r="I1005" s="18"/>
      <c r="J1005" s="18"/>
      <c r="K1005" s="18"/>
      <c r="L1005" s="18"/>
      <c r="M1005" s="18"/>
      <c r="N1005" s="20" t="str">
        <f>IF(COUNT(I1005:M1005)=0,"",PRODUCT(I1005:M1005))</f>
        <v/>
      </c>
    </row>
    <row r="1006" spans="1:14" x14ac:dyDescent="0.25">
      <c r="A1006" s="15"/>
      <c r="B1006" s="15"/>
      <c r="C1006" s="15"/>
      <c r="D1006" s="15"/>
      <c r="E1006" s="15"/>
      <c r="F1006" s="15"/>
      <c r="G1006" s="19" t="str">
        <f>IFERROR(VLOOKUP($F1006,'POZ &amp; FİYAT'!$A$5:$C$44,3,FALSE),"")</f>
        <v/>
      </c>
      <c r="H1006" s="15"/>
      <c r="I1006" s="16"/>
      <c r="J1006" s="16"/>
      <c r="K1006" s="16"/>
      <c r="L1006" s="16"/>
      <c r="M1006" s="16"/>
      <c r="N1006" s="20" t="str">
        <f>IF(COUNT(I1006:M1006)=0,"",PRODUCT(I1006:M1006))</f>
        <v/>
      </c>
    </row>
    <row r="1007" spans="1:14" x14ac:dyDescent="0.25">
      <c r="A1007" s="17"/>
      <c r="B1007" s="17"/>
      <c r="C1007" s="17"/>
      <c r="D1007" s="17"/>
      <c r="E1007" s="17"/>
      <c r="F1007" s="17"/>
      <c r="G1007" s="19" t="str">
        <f>IFERROR(VLOOKUP($F1007,'POZ &amp; FİYAT'!$A$5:$C$44,3,FALSE),"")</f>
        <v/>
      </c>
      <c r="H1007" s="17"/>
      <c r="I1007" s="18"/>
      <c r="J1007" s="18"/>
      <c r="K1007" s="18"/>
      <c r="L1007" s="18"/>
      <c r="M1007" s="18"/>
      <c r="N1007" s="20" t="str">
        <f>IF(COUNT(I1007:M1007)=0,"",PRODUCT(I1007:M1007))</f>
        <v/>
      </c>
    </row>
    <row r="1008" spans="1:14" x14ac:dyDescent="0.25">
      <c r="A1008" s="15"/>
      <c r="B1008" s="15"/>
      <c r="C1008" s="15"/>
      <c r="D1008" s="15"/>
      <c r="E1008" s="15"/>
      <c r="F1008" s="15"/>
      <c r="G1008" s="19" t="str">
        <f>IFERROR(VLOOKUP($F1008,'POZ &amp; FİYAT'!$A$5:$C$44,3,FALSE),"")</f>
        <v/>
      </c>
      <c r="H1008" s="15"/>
      <c r="I1008" s="16"/>
      <c r="J1008" s="16"/>
      <c r="K1008" s="16"/>
      <c r="L1008" s="16"/>
      <c r="M1008" s="16"/>
      <c r="N1008" s="20" t="str">
        <f>IF(COUNT(I1008:M1008)=0,"",PRODUCT(I1008:M1008))</f>
        <v/>
      </c>
    </row>
    <row r="1009" spans="1:14" x14ac:dyDescent="0.25">
      <c r="A1009" s="17"/>
      <c r="B1009" s="17"/>
      <c r="C1009" s="17"/>
      <c r="D1009" s="17"/>
      <c r="E1009" s="17"/>
      <c r="F1009" s="17"/>
      <c r="G1009" s="19" t="str">
        <f>IFERROR(VLOOKUP($F1009,'POZ &amp; FİYAT'!$A$5:$C$44,3,FALSE),"")</f>
        <v/>
      </c>
      <c r="H1009" s="17"/>
      <c r="I1009" s="18"/>
      <c r="J1009" s="18"/>
      <c r="K1009" s="18"/>
      <c r="L1009" s="18"/>
      <c r="M1009" s="18"/>
      <c r="N1009" s="20" t="str">
        <f>IF(COUNT(I1009:M1009)=0,"",PRODUCT(I1009:M1009))</f>
        <v/>
      </c>
    </row>
    <row r="1010" spans="1:14" x14ac:dyDescent="0.25">
      <c r="A1010" s="15"/>
      <c r="B1010" s="15"/>
      <c r="C1010" s="15"/>
      <c r="D1010" s="15"/>
      <c r="E1010" s="15"/>
      <c r="F1010" s="15"/>
      <c r="G1010" s="19" t="str">
        <f>IFERROR(VLOOKUP($F1010,'POZ &amp; FİYAT'!$A$5:$C$44,3,FALSE),"")</f>
        <v/>
      </c>
      <c r="H1010" s="15"/>
      <c r="I1010" s="16"/>
      <c r="J1010" s="16"/>
      <c r="K1010" s="16"/>
      <c r="L1010" s="16"/>
      <c r="M1010" s="16"/>
      <c r="N1010" s="20" t="str">
        <f>IF(COUNT(I1010:M1010)=0,"",PRODUCT(I1010:M1010))</f>
        <v/>
      </c>
    </row>
    <row r="1011" spans="1:14" x14ac:dyDescent="0.25">
      <c r="A1011" s="17"/>
      <c r="B1011" s="17"/>
      <c r="C1011" s="17"/>
      <c r="D1011" s="17"/>
      <c r="E1011" s="17"/>
      <c r="F1011" s="17"/>
      <c r="G1011" s="19" t="str">
        <f>IFERROR(VLOOKUP($F1011,'POZ &amp; FİYAT'!$A$5:$C$44,3,FALSE),"")</f>
        <v/>
      </c>
      <c r="H1011" s="17"/>
      <c r="I1011" s="18"/>
      <c r="J1011" s="18"/>
      <c r="K1011" s="18"/>
      <c r="L1011" s="18"/>
      <c r="M1011" s="18"/>
      <c r="N1011" s="20" t="str">
        <f>IF(COUNT(I1011:M1011)=0,"",PRODUCT(I1011:M1011))</f>
        <v/>
      </c>
    </row>
    <row r="1012" spans="1:14" x14ac:dyDescent="0.25">
      <c r="A1012" s="15"/>
      <c r="B1012" s="15"/>
      <c r="C1012" s="15"/>
      <c r="D1012" s="15"/>
      <c r="E1012" s="15"/>
      <c r="F1012" s="15"/>
      <c r="G1012" s="19" t="str">
        <f>IFERROR(VLOOKUP($F1012,'POZ &amp; FİYAT'!$A$5:$C$44,3,FALSE),"")</f>
        <v/>
      </c>
      <c r="H1012" s="15"/>
      <c r="I1012" s="16"/>
      <c r="J1012" s="16"/>
      <c r="K1012" s="16"/>
      <c r="L1012" s="16"/>
      <c r="M1012" s="16"/>
      <c r="N1012" s="20" t="str">
        <f>IF(COUNT(I1012:M1012)=0,"",PRODUCT(I1012:M1012))</f>
        <v/>
      </c>
    </row>
    <row r="1013" spans="1:14" x14ac:dyDescent="0.25">
      <c r="A1013" s="17"/>
      <c r="B1013" s="17"/>
      <c r="C1013" s="17"/>
      <c r="D1013" s="17"/>
      <c r="E1013" s="17"/>
      <c r="F1013" s="17"/>
      <c r="G1013" s="19" t="str">
        <f>IFERROR(VLOOKUP($F1013,'POZ &amp; FİYAT'!$A$5:$C$44,3,FALSE),"")</f>
        <v/>
      </c>
      <c r="H1013" s="17"/>
      <c r="I1013" s="18"/>
      <c r="J1013" s="18"/>
      <c r="K1013" s="18"/>
      <c r="L1013" s="18"/>
      <c r="M1013" s="18"/>
      <c r="N1013" s="20" t="str">
        <f>IF(COUNT(I1013:M1013)=0,"",PRODUCT(I1013:M1013))</f>
        <v/>
      </c>
    </row>
    <row r="1014" spans="1:14" x14ac:dyDescent="0.25">
      <c r="A1014" s="15"/>
      <c r="B1014" s="15"/>
      <c r="C1014" s="15"/>
      <c r="D1014" s="15"/>
      <c r="E1014" s="15"/>
      <c r="F1014" s="15"/>
      <c r="G1014" s="19" t="str">
        <f>IFERROR(VLOOKUP($F1014,'POZ &amp; FİYAT'!$A$5:$C$44,3,FALSE),"")</f>
        <v/>
      </c>
      <c r="H1014" s="15"/>
      <c r="I1014" s="16"/>
      <c r="J1014" s="16"/>
      <c r="K1014" s="16"/>
      <c r="L1014" s="16"/>
      <c r="M1014" s="16"/>
      <c r="N1014" s="20" t="str">
        <f>IF(COUNT(I1014:M1014)=0,"",PRODUCT(I1014:M1014))</f>
        <v/>
      </c>
    </row>
    <row r="1015" spans="1:14" x14ac:dyDescent="0.25">
      <c r="A1015" s="17"/>
      <c r="B1015" s="17"/>
      <c r="C1015" s="17"/>
      <c r="D1015" s="17"/>
      <c r="E1015" s="17"/>
      <c r="F1015" s="17"/>
      <c r="G1015" s="19" t="str">
        <f>IFERROR(VLOOKUP($F1015,'POZ &amp; FİYAT'!$A$5:$C$44,3,FALSE),"")</f>
        <v/>
      </c>
      <c r="H1015" s="17"/>
      <c r="I1015" s="18"/>
      <c r="J1015" s="18"/>
      <c r="K1015" s="18"/>
      <c r="L1015" s="18"/>
      <c r="M1015" s="18"/>
      <c r="N1015" s="20" t="str">
        <f>IF(COUNT(I1015:M1015)=0,"",PRODUCT(I1015:M1015))</f>
        <v/>
      </c>
    </row>
    <row r="1016" spans="1:14" x14ac:dyDescent="0.25">
      <c r="A1016" s="15"/>
      <c r="B1016" s="15"/>
      <c r="C1016" s="15"/>
      <c r="D1016" s="15"/>
      <c r="E1016" s="15"/>
      <c r="F1016" s="15"/>
      <c r="G1016" s="19" t="str">
        <f>IFERROR(VLOOKUP($F1016,'POZ &amp; FİYAT'!$A$5:$C$44,3,FALSE),"")</f>
        <v/>
      </c>
      <c r="H1016" s="15"/>
      <c r="I1016" s="16"/>
      <c r="J1016" s="16"/>
      <c r="K1016" s="16"/>
      <c r="L1016" s="16"/>
      <c r="M1016" s="16"/>
      <c r="N1016" s="20" t="str">
        <f>IF(COUNT(I1016:M1016)=0,"",PRODUCT(I1016:M1016))</f>
        <v/>
      </c>
    </row>
    <row r="1017" spans="1:14" x14ac:dyDescent="0.25">
      <c r="A1017" s="17"/>
      <c r="B1017" s="17"/>
      <c r="C1017" s="17"/>
      <c r="D1017" s="17"/>
      <c r="E1017" s="17"/>
      <c r="F1017" s="17"/>
      <c r="G1017" s="19" t="str">
        <f>IFERROR(VLOOKUP($F1017,'POZ &amp; FİYAT'!$A$5:$C$44,3,FALSE),"")</f>
        <v/>
      </c>
      <c r="H1017" s="17"/>
      <c r="I1017" s="18"/>
      <c r="J1017" s="18"/>
      <c r="K1017" s="18"/>
      <c r="L1017" s="18"/>
      <c r="M1017" s="18"/>
      <c r="N1017" s="20" t="str">
        <f>IF(COUNT(I1017:M1017)=0,"",PRODUCT(I1017:M1017))</f>
        <v/>
      </c>
    </row>
    <row r="1018" spans="1:14" x14ac:dyDescent="0.25">
      <c r="A1018" s="15"/>
      <c r="B1018" s="15"/>
      <c r="C1018" s="15"/>
      <c r="D1018" s="15"/>
      <c r="E1018" s="15"/>
      <c r="F1018" s="15"/>
      <c r="G1018" s="19" t="str">
        <f>IFERROR(VLOOKUP($F1018,'POZ &amp; FİYAT'!$A$5:$C$44,3,FALSE),"")</f>
        <v/>
      </c>
      <c r="H1018" s="15"/>
      <c r="I1018" s="16"/>
      <c r="J1018" s="16"/>
      <c r="K1018" s="16"/>
      <c r="L1018" s="16"/>
      <c r="M1018" s="16"/>
      <c r="N1018" s="20" t="str">
        <f>IF(COUNT(I1018:M1018)=0,"",PRODUCT(I1018:M1018))</f>
        <v/>
      </c>
    </row>
    <row r="1019" spans="1:14" x14ac:dyDescent="0.25">
      <c r="A1019" s="17"/>
      <c r="B1019" s="17"/>
      <c r="C1019" s="17"/>
      <c r="D1019" s="17"/>
      <c r="E1019" s="17"/>
      <c r="F1019" s="17"/>
      <c r="G1019" s="19" t="str">
        <f>IFERROR(VLOOKUP($F1019,'POZ &amp; FİYAT'!$A$5:$C$44,3,FALSE),"")</f>
        <v/>
      </c>
      <c r="H1019" s="17"/>
      <c r="I1019" s="18"/>
      <c r="J1019" s="18"/>
      <c r="K1019" s="18"/>
      <c r="L1019" s="18"/>
      <c r="M1019" s="18"/>
      <c r="N1019" s="20" t="str">
        <f>IF(COUNT(I1019:M1019)=0,"",PRODUCT(I1019:M1019))</f>
        <v/>
      </c>
    </row>
    <row r="1020" spans="1:14" x14ac:dyDescent="0.25">
      <c r="A1020" s="15"/>
      <c r="B1020" s="15"/>
      <c r="C1020" s="15"/>
      <c r="D1020" s="15"/>
      <c r="E1020" s="15"/>
      <c r="F1020" s="15"/>
      <c r="G1020" s="19" t="str">
        <f>IFERROR(VLOOKUP($F1020,'POZ &amp; FİYAT'!$A$5:$C$44,3,FALSE),"")</f>
        <v/>
      </c>
      <c r="H1020" s="15"/>
      <c r="I1020" s="16"/>
      <c r="J1020" s="16"/>
      <c r="K1020" s="16"/>
      <c r="L1020" s="16"/>
      <c r="M1020" s="16"/>
      <c r="N1020" s="20" t="str">
        <f>IF(COUNT(I1020:M1020)=0,"",PRODUCT(I1020:M1020))</f>
        <v/>
      </c>
    </row>
    <row r="1021" spans="1:14" x14ac:dyDescent="0.25">
      <c r="A1021" s="17"/>
      <c r="B1021" s="17"/>
      <c r="C1021" s="17"/>
      <c r="D1021" s="17"/>
      <c r="E1021" s="17"/>
      <c r="F1021" s="17"/>
      <c r="G1021" s="19" t="str">
        <f>IFERROR(VLOOKUP($F1021,'POZ &amp; FİYAT'!$A$5:$C$44,3,FALSE),"")</f>
        <v/>
      </c>
      <c r="H1021" s="17"/>
      <c r="I1021" s="18"/>
      <c r="J1021" s="18"/>
      <c r="K1021" s="18"/>
      <c r="L1021" s="18"/>
      <c r="M1021" s="18"/>
      <c r="N1021" s="20" t="str">
        <f>IF(COUNT(I1021:M1021)=0,"",PRODUCT(I1021:M1021))</f>
        <v/>
      </c>
    </row>
    <row r="1022" spans="1:14" x14ac:dyDescent="0.25">
      <c r="A1022" s="15"/>
      <c r="B1022" s="15"/>
      <c r="C1022" s="15"/>
      <c r="D1022" s="15"/>
      <c r="E1022" s="15"/>
      <c r="F1022" s="15"/>
      <c r="G1022" s="19" t="str">
        <f>IFERROR(VLOOKUP($F1022,'POZ &amp; FİYAT'!$A$5:$C$44,3,FALSE),"")</f>
        <v/>
      </c>
      <c r="H1022" s="15"/>
      <c r="I1022" s="16"/>
      <c r="J1022" s="16"/>
      <c r="K1022" s="16"/>
      <c r="L1022" s="16"/>
      <c r="M1022" s="16"/>
      <c r="N1022" s="20" t="str">
        <f>IF(COUNT(I1022:M1022)=0,"",PRODUCT(I1022:M1022))</f>
        <v/>
      </c>
    </row>
    <row r="1023" spans="1:14" x14ac:dyDescent="0.25">
      <c r="A1023" s="17"/>
      <c r="B1023" s="17"/>
      <c r="C1023" s="17"/>
      <c r="D1023" s="17"/>
      <c r="E1023" s="17"/>
      <c r="F1023" s="17"/>
      <c r="G1023" s="19" t="str">
        <f>IFERROR(VLOOKUP($F1023,'POZ &amp; FİYAT'!$A$5:$C$44,3,FALSE),"")</f>
        <v/>
      </c>
      <c r="H1023" s="17"/>
      <c r="I1023" s="18"/>
      <c r="J1023" s="18"/>
      <c r="K1023" s="18"/>
      <c r="L1023" s="18"/>
      <c r="M1023" s="18"/>
      <c r="N1023" s="20" t="str">
        <f>IF(COUNT(I1023:M1023)=0,"",PRODUCT(I1023:M1023))</f>
        <v/>
      </c>
    </row>
    <row r="1024" spans="1:14" x14ac:dyDescent="0.25">
      <c r="A1024" s="15"/>
      <c r="B1024" s="15"/>
      <c r="C1024" s="15"/>
      <c r="D1024" s="15"/>
      <c r="E1024" s="15"/>
      <c r="F1024" s="15"/>
      <c r="G1024" s="19" t="str">
        <f>IFERROR(VLOOKUP($F1024,'POZ &amp; FİYAT'!$A$5:$C$44,3,FALSE),"")</f>
        <v/>
      </c>
      <c r="H1024" s="15"/>
      <c r="I1024" s="16"/>
      <c r="J1024" s="16"/>
      <c r="K1024" s="16"/>
      <c r="L1024" s="16"/>
      <c r="M1024" s="16"/>
      <c r="N1024" s="20" t="str">
        <f>IF(COUNT(I1024:M1024)=0,"",PRODUCT(I1024:M1024))</f>
        <v/>
      </c>
    </row>
    <row r="1025" spans="1:14" x14ac:dyDescent="0.25">
      <c r="A1025" s="17"/>
      <c r="B1025" s="17"/>
      <c r="C1025" s="17"/>
      <c r="D1025" s="17"/>
      <c r="E1025" s="17"/>
      <c r="F1025" s="17"/>
      <c r="G1025" s="19" t="str">
        <f>IFERROR(VLOOKUP($F1025,'POZ &amp; FİYAT'!$A$5:$C$44,3,FALSE),"")</f>
        <v/>
      </c>
      <c r="H1025" s="17"/>
      <c r="I1025" s="18"/>
      <c r="J1025" s="18"/>
      <c r="K1025" s="18"/>
      <c r="L1025" s="18"/>
      <c r="M1025" s="18"/>
      <c r="N1025" s="20" t="str">
        <f>IF(COUNT(I1025:M1025)=0,"",PRODUCT(I1025:M1025))</f>
        <v/>
      </c>
    </row>
    <row r="1026" spans="1:14" x14ac:dyDescent="0.25">
      <c r="A1026" s="15"/>
      <c r="B1026" s="15"/>
      <c r="C1026" s="15"/>
      <c r="D1026" s="15"/>
      <c r="E1026" s="15"/>
      <c r="F1026" s="15"/>
      <c r="G1026" s="19" t="str">
        <f>IFERROR(VLOOKUP($F1026,'POZ &amp; FİYAT'!$A$5:$C$44,3,FALSE),"")</f>
        <v/>
      </c>
      <c r="H1026" s="15"/>
      <c r="I1026" s="16"/>
      <c r="J1026" s="16"/>
      <c r="K1026" s="16"/>
      <c r="L1026" s="16"/>
      <c r="M1026" s="16"/>
      <c r="N1026" s="20" t="str">
        <f>IF(COUNT(I1026:M1026)=0,"",PRODUCT(I1026:M1026))</f>
        <v/>
      </c>
    </row>
    <row r="1027" spans="1:14" x14ac:dyDescent="0.25">
      <c r="A1027" s="17"/>
      <c r="B1027" s="17"/>
      <c r="C1027" s="17"/>
      <c r="D1027" s="17"/>
      <c r="E1027" s="17"/>
      <c r="F1027" s="17"/>
      <c r="G1027" s="19" t="str">
        <f>IFERROR(VLOOKUP($F1027,'POZ &amp; FİYAT'!$A$5:$C$44,3,FALSE),"")</f>
        <v/>
      </c>
      <c r="H1027" s="17"/>
      <c r="I1027" s="18"/>
      <c r="J1027" s="18"/>
      <c r="K1027" s="18"/>
      <c r="L1027" s="18"/>
      <c r="M1027" s="18"/>
      <c r="N1027" s="20" t="str">
        <f>IF(COUNT(I1027:M1027)=0,"",PRODUCT(I1027:M1027))</f>
        <v/>
      </c>
    </row>
    <row r="1028" spans="1:14" x14ac:dyDescent="0.25">
      <c r="A1028" s="15"/>
      <c r="B1028" s="15"/>
      <c r="C1028" s="15"/>
      <c r="D1028" s="15"/>
      <c r="E1028" s="15"/>
      <c r="F1028" s="15"/>
      <c r="G1028" s="19" t="str">
        <f>IFERROR(VLOOKUP($F1028,'POZ &amp; FİYAT'!$A$5:$C$44,3,FALSE),"")</f>
        <v/>
      </c>
      <c r="H1028" s="15"/>
      <c r="I1028" s="16"/>
      <c r="J1028" s="16"/>
      <c r="K1028" s="16"/>
      <c r="L1028" s="16"/>
      <c r="M1028" s="16"/>
      <c r="N1028" s="20" t="str">
        <f>IF(COUNT(I1028:M1028)=0,"",PRODUCT(I1028:M1028))</f>
        <v/>
      </c>
    </row>
    <row r="1029" spans="1:14" x14ac:dyDescent="0.25">
      <c r="A1029" s="17"/>
      <c r="B1029" s="17"/>
      <c r="C1029" s="17"/>
      <c r="D1029" s="17"/>
      <c r="E1029" s="17"/>
      <c r="F1029" s="17"/>
      <c r="G1029" s="19" t="str">
        <f>IFERROR(VLOOKUP($F1029,'POZ &amp; FİYAT'!$A$5:$C$44,3,FALSE),"")</f>
        <v/>
      </c>
      <c r="H1029" s="17"/>
      <c r="I1029" s="18"/>
      <c r="J1029" s="18"/>
      <c r="K1029" s="18"/>
      <c r="L1029" s="18"/>
      <c r="M1029" s="18"/>
      <c r="N1029" s="20" t="str">
        <f>IF(COUNT(I1029:M1029)=0,"",PRODUCT(I1029:M1029))</f>
        <v/>
      </c>
    </row>
    <row r="1030" spans="1:14" x14ac:dyDescent="0.25">
      <c r="A1030" s="15"/>
      <c r="B1030" s="15"/>
      <c r="C1030" s="15"/>
      <c r="D1030" s="15"/>
      <c r="E1030" s="15"/>
      <c r="F1030" s="15"/>
      <c r="G1030" s="19" t="str">
        <f>IFERROR(VLOOKUP($F1030,'POZ &amp; FİYAT'!$A$5:$C$44,3,FALSE),"")</f>
        <v/>
      </c>
      <c r="H1030" s="15"/>
      <c r="I1030" s="16"/>
      <c r="J1030" s="16"/>
      <c r="K1030" s="16"/>
      <c r="L1030" s="16"/>
      <c r="M1030" s="16"/>
      <c r="N1030" s="20" t="str">
        <f>IF(COUNT(I1030:M1030)=0,"",PRODUCT(I1030:M1030))</f>
        <v/>
      </c>
    </row>
    <row r="1031" spans="1:14" x14ac:dyDescent="0.25">
      <c r="A1031" s="17"/>
      <c r="B1031" s="17"/>
      <c r="C1031" s="17"/>
      <c r="D1031" s="17"/>
      <c r="E1031" s="17"/>
      <c r="F1031" s="17"/>
      <c r="G1031" s="19" t="str">
        <f>IFERROR(VLOOKUP($F1031,'POZ &amp; FİYAT'!$A$5:$C$44,3,FALSE),"")</f>
        <v/>
      </c>
      <c r="H1031" s="17"/>
      <c r="I1031" s="18"/>
      <c r="J1031" s="18"/>
      <c r="K1031" s="18"/>
      <c r="L1031" s="18"/>
      <c r="M1031" s="18"/>
      <c r="N1031" s="20" t="str">
        <f>IF(COUNT(I1031:M1031)=0,"",PRODUCT(I1031:M1031))</f>
        <v/>
      </c>
    </row>
    <row r="1032" spans="1:14" x14ac:dyDescent="0.25">
      <c r="A1032" s="15"/>
      <c r="B1032" s="15"/>
      <c r="C1032" s="15"/>
      <c r="D1032" s="15"/>
      <c r="E1032" s="15"/>
      <c r="F1032" s="15"/>
      <c r="G1032" s="19" t="str">
        <f>IFERROR(VLOOKUP($F1032,'POZ &amp; FİYAT'!$A$5:$C$44,3,FALSE),"")</f>
        <v/>
      </c>
      <c r="H1032" s="15"/>
      <c r="I1032" s="16"/>
      <c r="J1032" s="16"/>
      <c r="K1032" s="16"/>
      <c r="L1032" s="16"/>
      <c r="M1032" s="16"/>
      <c r="N1032" s="20" t="str">
        <f>IF(COUNT(I1032:M1032)=0,"",PRODUCT(I1032:M1032))</f>
        <v/>
      </c>
    </row>
    <row r="1033" spans="1:14" x14ac:dyDescent="0.25">
      <c r="A1033" s="17"/>
      <c r="B1033" s="17"/>
      <c r="C1033" s="17"/>
      <c r="D1033" s="17"/>
      <c r="E1033" s="17"/>
      <c r="F1033" s="17"/>
      <c r="G1033" s="19" t="str">
        <f>IFERROR(VLOOKUP($F1033,'POZ &amp; FİYAT'!$A$5:$C$44,3,FALSE),"")</f>
        <v/>
      </c>
      <c r="H1033" s="17"/>
      <c r="I1033" s="18"/>
      <c r="J1033" s="18"/>
      <c r="K1033" s="18"/>
      <c r="L1033" s="18"/>
      <c r="M1033" s="18"/>
      <c r="N1033" s="20" t="str">
        <f>IF(COUNT(I1033:M1033)=0,"",PRODUCT(I1033:M1033))</f>
        <v/>
      </c>
    </row>
    <row r="1034" spans="1:14" x14ac:dyDescent="0.25">
      <c r="A1034" s="15"/>
      <c r="B1034" s="15"/>
      <c r="C1034" s="15"/>
      <c r="D1034" s="15"/>
      <c r="E1034" s="15"/>
      <c r="F1034" s="15"/>
      <c r="G1034" s="19" t="str">
        <f>IFERROR(VLOOKUP($F1034,'POZ &amp; FİYAT'!$A$5:$C$44,3,FALSE),"")</f>
        <v/>
      </c>
      <c r="H1034" s="15"/>
      <c r="I1034" s="16"/>
      <c r="J1034" s="16"/>
      <c r="K1034" s="16"/>
      <c r="L1034" s="16"/>
      <c r="M1034" s="16"/>
      <c r="N1034" s="20" t="str">
        <f>IF(COUNT(I1034:M1034)=0,"",PRODUCT(I1034:M1034))</f>
        <v/>
      </c>
    </row>
    <row r="1035" spans="1:14" x14ac:dyDescent="0.25">
      <c r="A1035" s="17"/>
      <c r="B1035" s="17"/>
      <c r="C1035" s="17"/>
      <c r="D1035" s="17"/>
      <c r="E1035" s="17"/>
      <c r="F1035" s="17"/>
      <c r="G1035" s="19" t="str">
        <f>IFERROR(VLOOKUP($F1035,'POZ &amp; FİYAT'!$A$5:$C$44,3,FALSE),"")</f>
        <v/>
      </c>
      <c r="H1035" s="17"/>
      <c r="I1035" s="18"/>
      <c r="J1035" s="18"/>
      <c r="K1035" s="18"/>
      <c r="L1035" s="18"/>
      <c r="M1035" s="18"/>
      <c r="N1035" s="20" t="str">
        <f>IF(COUNT(I1035:M1035)=0,"",PRODUCT(I1035:M1035))</f>
        <v/>
      </c>
    </row>
    <row r="1036" spans="1:14" x14ac:dyDescent="0.25">
      <c r="A1036" s="15"/>
      <c r="B1036" s="15"/>
      <c r="C1036" s="15"/>
      <c r="D1036" s="15"/>
      <c r="E1036" s="15"/>
      <c r="F1036" s="15"/>
      <c r="G1036" s="19" t="str">
        <f>IFERROR(VLOOKUP($F1036,'POZ &amp; FİYAT'!$A$5:$C$44,3,FALSE),"")</f>
        <v/>
      </c>
      <c r="H1036" s="15"/>
      <c r="I1036" s="16"/>
      <c r="J1036" s="16"/>
      <c r="K1036" s="16"/>
      <c r="L1036" s="16"/>
      <c r="M1036" s="16"/>
      <c r="N1036" s="20" t="str">
        <f>IF(COUNT(I1036:M1036)=0,"",PRODUCT(I1036:M1036))</f>
        <v/>
      </c>
    </row>
    <row r="1037" spans="1:14" x14ac:dyDescent="0.25">
      <c r="A1037" s="17"/>
      <c r="B1037" s="17"/>
      <c r="C1037" s="17"/>
      <c r="D1037" s="17"/>
      <c r="E1037" s="17"/>
      <c r="F1037" s="17"/>
      <c r="G1037" s="19" t="str">
        <f>IFERROR(VLOOKUP($F1037,'POZ &amp; FİYAT'!$A$5:$C$44,3,FALSE),"")</f>
        <v/>
      </c>
      <c r="H1037" s="17"/>
      <c r="I1037" s="18"/>
      <c r="J1037" s="18"/>
      <c r="K1037" s="18"/>
      <c r="L1037" s="18"/>
      <c r="M1037" s="18"/>
      <c r="N1037" s="20" t="str">
        <f>IF(COUNT(I1037:M1037)=0,"",PRODUCT(I1037:M1037))</f>
        <v/>
      </c>
    </row>
    <row r="1038" spans="1:14" x14ac:dyDescent="0.25">
      <c r="A1038" s="15"/>
      <c r="B1038" s="15"/>
      <c r="C1038" s="15"/>
      <c r="D1038" s="15"/>
      <c r="E1038" s="15"/>
      <c r="F1038" s="15"/>
      <c r="G1038" s="19" t="str">
        <f>IFERROR(VLOOKUP($F1038,'POZ &amp; FİYAT'!$A$5:$C$44,3,FALSE),"")</f>
        <v/>
      </c>
      <c r="H1038" s="15"/>
      <c r="I1038" s="16"/>
      <c r="J1038" s="16"/>
      <c r="K1038" s="16"/>
      <c r="L1038" s="16"/>
      <c r="M1038" s="16"/>
      <c r="N1038" s="20" t="str">
        <f>IF(COUNT(I1038:M1038)=0,"",PRODUCT(I1038:M1038))</f>
        <v/>
      </c>
    </row>
    <row r="1039" spans="1:14" x14ac:dyDescent="0.25">
      <c r="A1039" s="17"/>
      <c r="B1039" s="17"/>
      <c r="C1039" s="17"/>
      <c r="D1039" s="17"/>
      <c r="E1039" s="17"/>
      <c r="F1039" s="17"/>
      <c r="G1039" s="19" t="str">
        <f>IFERROR(VLOOKUP($F1039,'POZ &amp; FİYAT'!$A$5:$C$44,3,FALSE),"")</f>
        <v/>
      </c>
      <c r="H1039" s="17"/>
      <c r="I1039" s="18"/>
      <c r="J1039" s="18"/>
      <c r="K1039" s="18"/>
      <c r="L1039" s="18"/>
      <c r="M1039" s="18"/>
      <c r="N1039" s="20" t="str">
        <f>IF(COUNT(I1039:M1039)=0,"",PRODUCT(I1039:M1039))</f>
        <v/>
      </c>
    </row>
    <row r="1040" spans="1:14" x14ac:dyDescent="0.25">
      <c r="A1040" s="15"/>
      <c r="B1040" s="15"/>
      <c r="C1040" s="15"/>
      <c r="D1040" s="15"/>
      <c r="E1040" s="15"/>
      <c r="F1040" s="15"/>
      <c r="G1040" s="19" t="str">
        <f>IFERROR(VLOOKUP($F1040,'POZ &amp; FİYAT'!$A$5:$C$44,3,FALSE),"")</f>
        <v/>
      </c>
      <c r="H1040" s="15"/>
      <c r="I1040" s="16"/>
      <c r="J1040" s="16"/>
      <c r="K1040" s="16"/>
      <c r="L1040" s="16"/>
      <c r="M1040" s="16"/>
      <c r="N1040" s="20" t="str">
        <f>IF(COUNT(I1040:M1040)=0,"",PRODUCT(I1040:M1040))</f>
        <v/>
      </c>
    </row>
    <row r="1041" spans="1:14" x14ac:dyDescent="0.25">
      <c r="A1041" s="17"/>
      <c r="B1041" s="17"/>
      <c r="C1041" s="17"/>
      <c r="D1041" s="17"/>
      <c r="E1041" s="17"/>
      <c r="F1041" s="17"/>
      <c r="G1041" s="19" t="str">
        <f>IFERROR(VLOOKUP($F1041,'POZ &amp; FİYAT'!$A$5:$C$44,3,FALSE),"")</f>
        <v/>
      </c>
      <c r="H1041" s="17"/>
      <c r="I1041" s="18"/>
      <c r="J1041" s="18"/>
      <c r="K1041" s="18"/>
      <c r="L1041" s="18"/>
      <c r="M1041" s="18"/>
      <c r="N1041" s="20" t="str">
        <f>IF(COUNT(I1041:M1041)=0,"",PRODUCT(I1041:M1041))</f>
        <v/>
      </c>
    </row>
    <row r="1042" spans="1:14" x14ac:dyDescent="0.25">
      <c r="A1042" s="15"/>
      <c r="B1042" s="15"/>
      <c r="C1042" s="15"/>
      <c r="D1042" s="15"/>
      <c r="E1042" s="15"/>
      <c r="F1042" s="15"/>
      <c r="G1042" s="19" t="str">
        <f>IFERROR(VLOOKUP($F1042,'POZ &amp; FİYAT'!$A$5:$C$44,3,FALSE),"")</f>
        <v/>
      </c>
      <c r="H1042" s="15"/>
      <c r="I1042" s="16"/>
      <c r="J1042" s="16"/>
      <c r="K1042" s="16"/>
      <c r="L1042" s="16"/>
      <c r="M1042" s="16"/>
      <c r="N1042" s="20" t="str">
        <f>IF(COUNT(I1042:M1042)=0,"",PRODUCT(I1042:M1042))</f>
        <v/>
      </c>
    </row>
    <row r="1043" spans="1:14" x14ac:dyDescent="0.25">
      <c r="A1043" s="17"/>
      <c r="B1043" s="17"/>
      <c r="C1043" s="17"/>
      <c r="D1043" s="17"/>
      <c r="E1043" s="17"/>
      <c r="F1043" s="17"/>
      <c r="G1043" s="19" t="str">
        <f>IFERROR(VLOOKUP($F1043,'POZ &amp; FİYAT'!$A$5:$C$44,3,FALSE),"")</f>
        <v/>
      </c>
      <c r="H1043" s="17"/>
      <c r="I1043" s="18"/>
      <c r="J1043" s="18"/>
      <c r="K1043" s="18"/>
      <c r="L1043" s="18"/>
      <c r="M1043" s="18"/>
      <c r="N1043" s="20" t="str">
        <f>IF(COUNT(I1043:M1043)=0,"",PRODUCT(I1043:M1043))</f>
        <v/>
      </c>
    </row>
    <row r="1044" spans="1:14" x14ac:dyDescent="0.25">
      <c r="A1044" s="15"/>
      <c r="B1044" s="15"/>
      <c r="C1044" s="15"/>
      <c r="D1044" s="15"/>
      <c r="E1044" s="15"/>
      <c r="F1044" s="15"/>
      <c r="G1044" s="19" t="str">
        <f>IFERROR(VLOOKUP($F1044,'POZ &amp; FİYAT'!$A$5:$C$44,3,FALSE),"")</f>
        <v/>
      </c>
      <c r="H1044" s="15"/>
      <c r="I1044" s="16"/>
      <c r="J1044" s="16"/>
      <c r="K1044" s="16"/>
      <c r="L1044" s="16"/>
      <c r="M1044" s="16"/>
      <c r="N1044" s="20" t="str">
        <f>IF(COUNT(I1044:M1044)=0,"",PRODUCT(I1044:M1044))</f>
        <v/>
      </c>
    </row>
    <row r="1045" spans="1:14" x14ac:dyDescent="0.25">
      <c r="A1045" s="17"/>
      <c r="B1045" s="17"/>
      <c r="C1045" s="17"/>
      <c r="D1045" s="17"/>
      <c r="E1045" s="17"/>
      <c r="F1045" s="17"/>
      <c r="G1045" s="19" t="str">
        <f>IFERROR(VLOOKUP($F1045,'POZ &amp; FİYAT'!$A$5:$C$44,3,FALSE),"")</f>
        <v/>
      </c>
      <c r="H1045" s="17"/>
      <c r="I1045" s="18"/>
      <c r="J1045" s="18"/>
      <c r="K1045" s="18"/>
      <c r="L1045" s="18"/>
      <c r="M1045" s="18"/>
      <c r="N1045" s="20" t="str">
        <f>IF(COUNT(I1045:M1045)=0,"",PRODUCT(I1045:M1045))</f>
        <v/>
      </c>
    </row>
    <row r="1046" spans="1:14" x14ac:dyDescent="0.25">
      <c r="A1046" s="15"/>
      <c r="B1046" s="15"/>
      <c r="C1046" s="15"/>
      <c r="D1046" s="15"/>
      <c r="E1046" s="15"/>
      <c r="F1046" s="15"/>
      <c r="G1046" s="19" t="str">
        <f>IFERROR(VLOOKUP($F1046,'POZ &amp; FİYAT'!$A$5:$C$44,3,FALSE),"")</f>
        <v/>
      </c>
      <c r="H1046" s="15"/>
      <c r="I1046" s="16"/>
      <c r="J1046" s="16"/>
      <c r="K1046" s="16"/>
      <c r="L1046" s="16"/>
      <c r="M1046" s="16"/>
      <c r="N1046" s="20" t="str">
        <f>IF(COUNT(I1046:M1046)=0,"",PRODUCT(I1046:M1046))</f>
        <v/>
      </c>
    </row>
    <row r="1047" spans="1:14" x14ac:dyDescent="0.25">
      <c r="A1047" s="17"/>
      <c r="B1047" s="17"/>
      <c r="C1047" s="17"/>
      <c r="D1047" s="17"/>
      <c r="E1047" s="17"/>
      <c r="F1047" s="17"/>
      <c r="G1047" s="19" t="str">
        <f>IFERROR(VLOOKUP($F1047,'POZ &amp; FİYAT'!$A$5:$C$44,3,FALSE),"")</f>
        <v/>
      </c>
      <c r="H1047" s="17"/>
      <c r="I1047" s="18"/>
      <c r="J1047" s="18"/>
      <c r="K1047" s="18"/>
      <c r="L1047" s="18"/>
      <c r="M1047" s="18"/>
      <c r="N1047" s="20" t="str">
        <f>IF(COUNT(I1047:M1047)=0,"",PRODUCT(I1047:M1047))</f>
        <v/>
      </c>
    </row>
    <row r="1048" spans="1:14" x14ac:dyDescent="0.25">
      <c r="A1048" s="15"/>
      <c r="B1048" s="15"/>
      <c r="C1048" s="15"/>
      <c r="D1048" s="15"/>
      <c r="E1048" s="15"/>
      <c r="F1048" s="15"/>
      <c r="G1048" s="19" t="str">
        <f>IFERROR(VLOOKUP($F1048,'POZ &amp; FİYAT'!$A$5:$C$44,3,FALSE),"")</f>
        <v/>
      </c>
      <c r="H1048" s="15"/>
      <c r="I1048" s="16"/>
      <c r="J1048" s="16"/>
      <c r="K1048" s="16"/>
      <c r="L1048" s="16"/>
      <c r="M1048" s="16"/>
      <c r="N1048" s="20" t="str">
        <f>IF(COUNT(I1048:M1048)=0,"",PRODUCT(I1048:M1048))</f>
        <v/>
      </c>
    </row>
    <row r="1049" spans="1:14" x14ac:dyDescent="0.25">
      <c r="A1049" s="17"/>
      <c r="B1049" s="17"/>
      <c r="C1049" s="17"/>
      <c r="D1049" s="17"/>
      <c r="E1049" s="17"/>
      <c r="F1049" s="17"/>
      <c r="G1049" s="19" t="str">
        <f>IFERROR(VLOOKUP($F1049,'POZ &amp; FİYAT'!$A$5:$C$44,3,FALSE),"")</f>
        <v/>
      </c>
      <c r="H1049" s="17"/>
      <c r="I1049" s="18"/>
      <c r="J1049" s="18"/>
      <c r="K1049" s="18"/>
      <c r="L1049" s="18"/>
      <c r="M1049" s="18"/>
      <c r="N1049" s="20" t="str">
        <f>IF(COUNT(I1049:M1049)=0,"",PRODUCT(I1049:M1049))</f>
        <v/>
      </c>
    </row>
    <row r="1050" spans="1:14" x14ac:dyDescent="0.25">
      <c r="A1050" s="15"/>
      <c r="B1050" s="15"/>
      <c r="C1050" s="15"/>
      <c r="D1050" s="15"/>
      <c r="E1050" s="15"/>
      <c r="F1050" s="15"/>
      <c r="G1050" s="19" t="str">
        <f>IFERROR(VLOOKUP($F1050,'POZ &amp; FİYAT'!$A$5:$C$44,3,FALSE),"")</f>
        <v/>
      </c>
      <c r="H1050" s="15"/>
      <c r="I1050" s="16"/>
      <c r="J1050" s="16"/>
      <c r="K1050" s="16"/>
      <c r="L1050" s="16"/>
      <c r="M1050" s="16"/>
      <c r="N1050" s="20" t="str">
        <f>IF(COUNT(I1050:M1050)=0,"",PRODUCT(I1050:M1050))</f>
        <v/>
      </c>
    </row>
    <row r="1051" spans="1:14" x14ac:dyDescent="0.25">
      <c r="A1051" s="17"/>
      <c r="B1051" s="17"/>
      <c r="C1051" s="17"/>
      <c r="D1051" s="17"/>
      <c r="E1051" s="17"/>
      <c r="F1051" s="17"/>
      <c r="G1051" s="19" t="str">
        <f>IFERROR(VLOOKUP($F1051,'POZ &amp; FİYAT'!$A$5:$C$44,3,FALSE),"")</f>
        <v/>
      </c>
      <c r="H1051" s="17"/>
      <c r="I1051" s="18"/>
      <c r="J1051" s="18"/>
      <c r="K1051" s="18"/>
      <c r="L1051" s="18"/>
      <c r="M1051" s="18"/>
      <c r="N1051" s="20" t="str">
        <f>IF(COUNT(I1051:M1051)=0,"",PRODUCT(I1051:M1051))</f>
        <v/>
      </c>
    </row>
    <row r="1052" spans="1:14" x14ac:dyDescent="0.25">
      <c r="A1052" s="15"/>
      <c r="B1052" s="15"/>
      <c r="C1052" s="15"/>
      <c r="D1052" s="15"/>
      <c r="E1052" s="15"/>
      <c r="F1052" s="15"/>
      <c r="G1052" s="19" t="str">
        <f>IFERROR(VLOOKUP($F1052,'POZ &amp; FİYAT'!$A$5:$C$44,3,FALSE),"")</f>
        <v/>
      </c>
      <c r="H1052" s="15"/>
      <c r="I1052" s="16"/>
      <c r="J1052" s="16"/>
      <c r="K1052" s="16"/>
      <c r="L1052" s="16"/>
      <c r="M1052" s="16"/>
      <c r="N1052" s="20" t="str">
        <f>IF(COUNT(I1052:M1052)=0,"",PRODUCT(I1052:M1052))</f>
        <v/>
      </c>
    </row>
    <row r="1053" spans="1:14" x14ac:dyDescent="0.25">
      <c r="A1053" s="17"/>
      <c r="B1053" s="17"/>
      <c r="C1053" s="17"/>
      <c r="D1053" s="17"/>
      <c r="E1053" s="17"/>
      <c r="F1053" s="17"/>
      <c r="G1053" s="19" t="str">
        <f>IFERROR(VLOOKUP($F1053,'POZ &amp; FİYAT'!$A$5:$C$44,3,FALSE),"")</f>
        <v/>
      </c>
      <c r="H1053" s="17"/>
      <c r="I1053" s="18"/>
      <c r="J1053" s="18"/>
      <c r="K1053" s="18"/>
      <c r="L1053" s="18"/>
      <c r="M1053" s="18"/>
      <c r="N1053" s="20" t="str">
        <f>IF(COUNT(I1053:M1053)=0,"",PRODUCT(I1053:M1053))</f>
        <v/>
      </c>
    </row>
    <row r="1054" spans="1:14" x14ac:dyDescent="0.25">
      <c r="A1054" s="15"/>
      <c r="B1054" s="15"/>
      <c r="C1054" s="15"/>
      <c r="D1054" s="15"/>
      <c r="E1054" s="15"/>
      <c r="F1054" s="15"/>
      <c r="G1054" s="19" t="str">
        <f>IFERROR(VLOOKUP($F1054,'POZ &amp; FİYAT'!$A$5:$C$44,3,FALSE),"")</f>
        <v/>
      </c>
      <c r="H1054" s="15"/>
      <c r="I1054" s="16"/>
      <c r="J1054" s="16"/>
      <c r="K1054" s="16"/>
      <c r="L1054" s="16"/>
      <c r="M1054" s="16"/>
      <c r="N1054" s="20" t="str">
        <f>IF(COUNT(I1054:M1054)=0,"",PRODUCT(I1054:M1054))</f>
        <v/>
      </c>
    </row>
    <row r="1055" spans="1:14" x14ac:dyDescent="0.25">
      <c r="A1055" s="17"/>
      <c r="B1055" s="17"/>
      <c r="C1055" s="17"/>
      <c r="D1055" s="17"/>
      <c r="E1055" s="17"/>
      <c r="F1055" s="17"/>
      <c r="G1055" s="19" t="str">
        <f>IFERROR(VLOOKUP($F1055,'POZ &amp; FİYAT'!$A$5:$C$44,3,FALSE),"")</f>
        <v/>
      </c>
      <c r="H1055" s="17"/>
      <c r="I1055" s="18"/>
      <c r="J1055" s="18"/>
      <c r="K1055" s="18"/>
      <c r="L1055" s="18"/>
      <c r="M1055" s="18"/>
      <c r="N1055" s="20" t="str">
        <f>IF(COUNT(I1055:M1055)=0,"",PRODUCT(I1055:M1055))</f>
        <v/>
      </c>
    </row>
    <row r="1056" spans="1:14" x14ac:dyDescent="0.25">
      <c r="A1056" s="15"/>
      <c r="B1056" s="15"/>
      <c r="C1056" s="15"/>
      <c r="D1056" s="15"/>
      <c r="E1056" s="15"/>
      <c r="F1056" s="15"/>
      <c r="G1056" s="19" t="str">
        <f>IFERROR(VLOOKUP($F1056,'POZ &amp; FİYAT'!$A$5:$C$44,3,FALSE),"")</f>
        <v/>
      </c>
      <c r="H1056" s="15"/>
      <c r="I1056" s="16"/>
      <c r="J1056" s="16"/>
      <c r="K1056" s="16"/>
      <c r="L1056" s="16"/>
      <c r="M1056" s="16"/>
      <c r="N1056" s="20" t="str">
        <f>IF(COUNT(I1056:M1056)=0,"",PRODUCT(I1056:M1056))</f>
        <v/>
      </c>
    </row>
    <row r="1057" spans="1:14" x14ac:dyDescent="0.25">
      <c r="A1057" s="17"/>
      <c r="B1057" s="17"/>
      <c r="C1057" s="17"/>
      <c r="D1057" s="17"/>
      <c r="E1057" s="17"/>
      <c r="F1057" s="17"/>
      <c r="G1057" s="19" t="str">
        <f>IFERROR(VLOOKUP($F1057,'POZ &amp; FİYAT'!$A$5:$C$44,3,FALSE),"")</f>
        <v/>
      </c>
      <c r="H1057" s="17"/>
      <c r="I1057" s="18"/>
      <c r="J1057" s="18"/>
      <c r="K1057" s="18"/>
      <c r="L1057" s="18"/>
      <c r="M1057" s="18"/>
      <c r="N1057" s="20" t="str">
        <f>IF(COUNT(I1057:M1057)=0,"",PRODUCT(I1057:M1057))</f>
        <v/>
      </c>
    </row>
    <row r="1058" spans="1:14" x14ac:dyDescent="0.25">
      <c r="A1058" s="15"/>
      <c r="B1058" s="15"/>
      <c r="C1058" s="15"/>
      <c r="D1058" s="15"/>
      <c r="E1058" s="15"/>
      <c r="F1058" s="15"/>
      <c r="G1058" s="19" t="str">
        <f>IFERROR(VLOOKUP($F1058,'POZ &amp; FİYAT'!$A$5:$C$44,3,FALSE),"")</f>
        <v/>
      </c>
      <c r="H1058" s="15"/>
      <c r="I1058" s="16"/>
      <c r="J1058" s="16"/>
      <c r="K1058" s="16"/>
      <c r="L1058" s="16"/>
      <c r="M1058" s="16"/>
      <c r="N1058" s="20" t="str">
        <f>IF(COUNT(I1058:M1058)=0,"",PRODUCT(I1058:M1058))</f>
        <v/>
      </c>
    </row>
    <row r="1059" spans="1:14" x14ac:dyDescent="0.25">
      <c r="A1059" s="17"/>
      <c r="B1059" s="17"/>
      <c r="C1059" s="17"/>
      <c r="D1059" s="17"/>
      <c r="E1059" s="17"/>
      <c r="F1059" s="17"/>
      <c r="G1059" s="19" t="str">
        <f>IFERROR(VLOOKUP($F1059,'POZ &amp; FİYAT'!$A$5:$C$44,3,FALSE),"")</f>
        <v/>
      </c>
      <c r="H1059" s="17"/>
      <c r="I1059" s="18"/>
      <c r="J1059" s="18"/>
      <c r="K1059" s="18"/>
      <c r="L1059" s="18"/>
      <c r="M1059" s="18"/>
      <c r="N1059" s="20" t="str">
        <f>IF(COUNT(I1059:M1059)=0,"",PRODUCT(I1059:M1059))</f>
        <v/>
      </c>
    </row>
    <row r="1060" spans="1:14" x14ac:dyDescent="0.25">
      <c r="A1060" s="15"/>
      <c r="B1060" s="15"/>
      <c r="C1060" s="15"/>
      <c r="D1060" s="15"/>
      <c r="E1060" s="15"/>
      <c r="F1060" s="15"/>
      <c r="G1060" s="19" t="str">
        <f>IFERROR(VLOOKUP($F1060,'POZ &amp; FİYAT'!$A$5:$C$44,3,FALSE),"")</f>
        <v/>
      </c>
      <c r="H1060" s="15"/>
      <c r="I1060" s="16"/>
      <c r="J1060" s="16"/>
      <c r="K1060" s="16"/>
      <c r="L1060" s="16"/>
      <c r="M1060" s="16"/>
      <c r="N1060" s="20" t="str">
        <f>IF(COUNT(I1060:M1060)=0,"",PRODUCT(I1060:M1060))</f>
        <v/>
      </c>
    </row>
    <row r="1061" spans="1:14" x14ac:dyDescent="0.25">
      <c r="A1061" s="17"/>
      <c r="B1061" s="17"/>
      <c r="C1061" s="17"/>
      <c r="D1061" s="17"/>
      <c r="E1061" s="17"/>
      <c r="F1061" s="17"/>
      <c r="G1061" s="19" t="str">
        <f>IFERROR(VLOOKUP($F1061,'POZ &amp; FİYAT'!$A$5:$C$44,3,FALSE),"")</f>
        <v/>
      </c>
      <c r="H1061" s="17"/>
      <c r="I1061" s="18"/>
      <c r="J1061" s="18"/>
      <c r="K1061" s="18"/>
      <c r="L1061" s="18"/>
      <c r="M1061" s="18"/>
      <c r="N1061" s="20" t="str">
        <f>IF(COUNT(I1061:M1061)=0,"",PRODUCT(I1061:M1061))</f>
        <v/>
      </c>
    </row>
    <row r="1062" spans="1:14" x14ac:dyDescent="0.25">
      <c r="A1062" s="15"/>
      <c r="B1062" s="15"/>
      <c r="C1062" s="15"/>
      <c r="D1062" s="15"/>
      <c r="E1062" s="15"/>
      <c r="F1062" s="15"/>
      <c r="G1062" s="19" t="str">
        <f>IFERROR(VLOOKUP($F1062,'POZ &amp; FİYAT'!$A$5:$C$44,3,FALSE),"")</f>
        <v/>
      </c>
      <c r="H1062" s="15"/>
      <c r="I1062" s="16"/>
      <c r="J1062" s="16"/>
      <c r="K1062" s="16"/>
      <c r="L1062" s="16"/>
      <c r="M1062" s="16"/>
      <c r="N1062" s="20" t="str">
        <f>IF(COUNT(I1062:M1062)=0,"",PRODUCT(I1062:M1062))</f>
        <v/>
      </c>
    </row>
    <row r="1063" spans="1:14" x14ac:dyDescent="0.25">
      <c r="A1063" s="17"/>
      <c r="B1063" s="17"/>
      <c r="C1063" s="17"/>
      <c r="D1063" s="17"/>
      <c r="E1063" s="17"/>
      <c r="F1063" s="17"/>
      <c r="G1063" s="19" t="str">
        <f>IFERROR(VLOOKUP($F1063,'POZ &amp; FİYAT'!$A$5:$C$44,3,FALSE),"")</f>
        <v/>
      </c>
      <c r="H1063" s="17"/>
      <c r="I1063" s="18"/>
      <c r="J1063" s="18"/>
      <c r="K1063" s="18"/>
      <c r="L1063" s="18"/>
      <c r="M1063" s="18"/>
      <c r="N1063" s="20" t="str">
        <f>IF(COUNT(I1063:M1063)=0,"",PRODUCT(I1063:M1063))</f>
        <v/>
      </c>
    </row>
    <row r="1064" spans="1:14" x14ac:dyDescent="0.25">
      <c r="A1064" s="15"/>
      <c r="B1064" s="15"/>
      <c r="C1064" s="15"/>
      <c r="D1064" s="15"/>
      <c r="E1064" s="15"/>
      <c r="F1064" s="15"/>
      <c r="G1064" s="19" t="str">
        <f>IFERROR(VLOOKUP($F1064,'POZ &amp; FİYAT'!$A$5:$C$44,3,FALSE),"")</f>
        <v/>
      </c>
      <c r="H1064" s="15"/>
      <c r="I1064" s="16"/>
      <c r="J1064" s="16"/>
      <c r="K1064" s="16"/>
      <c r="L1064" s="16"/>
      <c r="M1064" s="16"/>
      <c r="N1064" s="20" t="str">
        <f>IF(COUNT(I1064:M1064)=0,"",PRODUCT(I1064:M1064))</f>
        <v/>
      </c>
    </row>
    <row r="1065" spans="1:14" x14ac:dyDescent="0.25">
      <c r="A1065" s="17"/>
      <c r="B1065" s="17"/>
      <c r="C1065" s="17"/>
      <c r="D1065" s="17"/>
      <c r="E1065" s="17"/>
      <c r="F1065" s="17"/>
      <c r="G1065" s="19" t="str">
        <f>IFERROR(VLOOKUP($F1065,'POZ &amp; FİYAT'!$A$5:$C$44,3,FALSE),"")</f>
        <v/>
      </c>
      <c r="H1065" s="17"/>
      <c r="I1065" s="18"/>
      <c r="J1065" s="18"/>
      <c r="K1065" s="18"/>
      <c r="L1065" s="18"/>
      <c r="M1065" s="18"/>
      <c r="N1065" s="20" t="str">
        <f>IF(COUNT(I1065:M1065)=0,"",PRODUCT(I1065:M1065))</f>
        <v/>
      </c>
    </row>
    <row r="1066" spans="1:14" x14ac:dyDescent="0.25">
      <c r="A1066" s="15"/>
      <c r="B1066" s="15"/>
      <c r="C1066" s="15"/>
      <c r="D1066" s="15"/>
      <c r="E1066" s="15"/>
      <c r="F1066" s="15"/>
      <c r="G1066" s="19" t="str">
        <f>IFERROR(VLOOKUP($F1066,'POZ &amp; FİYAT'!$A$5:$C$44,3,FALSE),"")</f>
        <v/>
      </c>
      <c r="H1066" s="15"/>
      <c r="I1066" s="16"/>
      <c r="J1066" s="16"/>
      <c r="K1066" s="16"/>
      <c r="L1066" s="16"/>
      <c r="M1066" s="16"/>
      <c r="N1066" s="20" t="str">
        <f>IF(COUNT(I1066:M1066)=0,"",PRODUCT(I1066:M1066))</f>
        <v/>
      </c>
    </row>
    <row r="1067" spans="1:14" x14ac:dyDescent="0.25">
      <c r="A1067" s="17"/>
      <c r="B1067" s="17"/>
      <c r="C1067" s="17"/>
      <c r="D1067" s="17"/>
      <c r="E1067" s="17"/>
      <c r="F1067" s="17"/>
      <c r="G1067" s="19" t="str">
        <f>IFERROR(VLOOKUP($F1067,'POZ &amp; FİYAT'!$A$5:$C$44,3,FALSE),"")</f>
        <v/>
      </c>
      <c r="H1067" s="17"/>
      <c r="I1067" s="18"/>
      <c r="J1067" s="18"/>
      <c r="K1067" s="18"/>
      <c r="L1067" s="18"/>
      <c r="M1067" s="18"/>
      <c r="N1067" s="20" t="str">
        <f>IF(COUNT(I1067:M1067)=0,"",PRODUCT(I1067:M1067))</f>
        <v/>
      </c>
    </row>
    <row r="1068" spans="1:14" x14ac:dyDescent="0.25">
      <c r="A1068" s="15"/>
      <c r="B1068" s="15"/>
      <c r="C1068" s="15"/>
      <c r="D1068" s="15"/>
      <c r="E1068" s="15"/>
      <c r="F1068" s="15"/>
      <c r="G1068" s="19" t="str">
        <f>IFERROR(VLOOKUP($F1068,'POZ &amp; FİYAT'!$A$5:$C$44,3,FALSE),"")</f>
        <v/>
      </c>
      <c r="H1068" s="15"/>
      <c r="I1068" s="16"/>
      <c r="J1068" s="16"/>
      <c r="K1068" s="16"/>
      <c r="L1068" s="16"/>
      <c r="M1068" s="16"/>
      <c r="N1068" s="20" t="str">
        <f>IF(COUNT(I1068:M1068)=0,"",PRODUCT(I1068:M1068))</f>
        <v/>
      </c>
    </row>
    <row r="1069" spans="1:14" x14ac:dyDescent="0.25">
      <c r="A1069" s="17"/>
      <c r="B1069" s="17"/>
      <c r="C1069" s="17"/>
      <c r="D1069" s="17"/>
      <c r="E1069" s="17"/>
      <c r="F1069" s="17"/>
      <c r="G1069" s="19" t="str">
        <f>IFERROR(VLOOKUP($F1069,'POZ &amp; FİYAT'!$A$5:$C$44,3,FALSE),"")</f>
        <v/>
      </c>
      <c r="H1069" s="17"/>
      <c r="I1069" s="18"/>
      <c r="J1069" s="18"/>
      <c r="K1069" s="18"/>
      <c r="L1069" s="18"/>
      <c r="M1069" s="18"/>
      <c r="N1069" s="20" t="str">
        <f>IF(COUNT(I1069:M1069)=0,"",PRODUCT(I1069:M1069))</f>
        <v/>
      </c>
    </row>
    <row r="1070" spans="1:14" x14ac:dyDescent="0.25">
      <c r="A1070" s="15"/>
      <c r="B1070" s="15"/>
      <c r="C1070" s="15"/>
      <c r="D1070" s="15"/>
      <c r="E1070" s="15"/>
      <c r="F1070" s="15"/>
      <c r="G1070" s="19" t="str">
        <f>IFERROR(VLOOKUP($F1070,'POZ &amp; FİYAT'!$A$5:$C$44,3,FALSE),"")</f>
        <v/>
      </c>
      <c r="H1070" s="15"/>
      <c r="I1070" s="16"/>
      <c r="J1070" s="16"/>
      <c r="K1070" s="16"/>
      <c r="L1070" s="16"/>
      <c r="M1070" s="16"/>
      <c r="N1070" s="20" t="str">
        <f>IF(COUNT(I1070:M1070)=0,"",PRODUCT(I1070:M1070))</f>
        <v/>
      </c>
    </row>
    <row r="1071" spans="1:14" x14ac:dyDescent="0.25">
      <c r="A1071" s="17"/>
      <c r="B1071" s="17"/>
      <c r="C1071" s="17"/>
      <c r="D1071" s="17"/>
      <c r="E1071" s="17"/>
      <c r="F1071" s="17"/>
      <c r="G1071" s="19" t="str">
        <f>IFERROR(VLOOKUP($F1071,'POZ &amp; FİYAT'!$A$5:$C$44,3,FALSE),"")</f>
        <v/>
      </c>
      <c r="H1071" s="17"/>
      <c r="I1071" s="18"/>
      <c r="J1071" s="18"/>
      <c r="K1071" s="18"/>
      <c r="L1071" s="18"/>
      <c r="M1071" s="18"/>
      <c r="N1071" s="20" t="str">
        <f>IF(COUNT(I1071:M1071)=0,"",PRODUCT(I1071:M1071))</f>
        <v/>
      </c>
    </row>
    <row r="1072" spans="1:14" x14ac:dyDescent="0.25">
      <c r="A1072" s="15"/>
      <c r="B1072" s="15"/>
      <c r="C1072" s="15"/>
      <c r="D1072" s="15"/>
      <c r="E1072" s="15"/>
      <c r="F1072" s="15"/>
      <c r="G1072" s="19" t="str">
        <f>IFERROR(VLOOKUP($F1072,'POZ &amp; FİYAT'!$A$5:$C$44,3,FALSE),"")</f>
        <v/>
      </c>
      <c r="H1072" s="15"/>
      <c r="I1072" s="16"/>
      <c r="J1072" s="16"/>
      <c r="K1072" s="16"/>
      <c r="L1072" s="16"/>
      <c r="M1072" s="16"/>
      <c r="N1072" s="20" t="str">
        <f>IF(COUNT(I1072:M1072)=0,"",PRODUCT(I1072:M1072))</f>
        <v/>
      </c>
    </row>
    <row r="1073" spans="1:14" x14ac:dyDescent="0.25">
      <c r="A1073" s="17"/>
      <c r="B1073" s="17"/>
      <c r="C1073" s="17"/>
      <c r="D1073" s="17"/>
      <c r="E1073" s="17"/>
      <c r="F1073" s="17"/>
      <c r="G1073" s="19" t="str">
        <f>IFERROR(VLOOKUP($F1073,'POZ &amp; FİYAT'!$A$5:$C$44,3,FALSE),"")</f>
        <v/>
      </c>
      <c r="H1073" s="17"/>
      <c r="I1073" s="18"/>
      <c r="J1073" s="18"/>
      <c r="K1073" s="18"/>
      <c r="L1073" s="18"/>
      <c r="M1073" s="18"/>
      <c r="N1073" s="20" t="str">
        <f>IF(COUNT(I1073:M1073)=0,"",PRODUCT(I1073:M1073))</f>
        <v/>
      </c>
    </row>
    <row r="1074" spans="1:14" x14ac:dyDescent="0.25">
      <c r="A1074" s="15"/>
      <c r="B1074" s="15"/>
      <c r="C1074" s="15"/>
      <c r="D1074" s="15"/>
      <c r="E1074" s="15"/>
      <c r="F1074" s="15"/>
      <c r="G1074" s="19" t="str">
        <f>IFERROR(VLOOKUP($F1074,'POZ &amp; FİYAT'!$A$5:$C$44,3,FALSE),"")</f>
        <v/>
      </c>
      <c r="H1074" s="15"/>
      <c r="I1074" s="16"/>
      <c r="J1074" s="16"/>
      <c r="K1074" s="16"/>
      <c r="L1074" s="16"/>
      <c r="M1074" s="16"/>
      <c r="N1074" s="20" t="str">
        <f>IF(COUNT(I1074:M1074)=0,"",PRODUCT(I1074:M1074))</f>
        <v/>
      </c>
    </row>
    <row r="1075" spans="1:14" x14ac:dyDescent="0.25">
      <c r="A1075" s="17"/>
      <c r="B1075" s="17"/>
      <c r="C1075" s="17"/>
      <c r="D1075" s="17"/>
      <c r="E1075" s="17"/>
      <c r="F1075" s="17"/>
      <c r="G1075" s="19" t="str">
        <f>IFERROR(VLOOKUP($F1075,'POZ &amp; FİYAT'!$A$5:$C$44,3,FALSE),"")</f>
        <v/>
      </c>
      <c r="H1075" s="17"/>
      <c r="I1075" s="18"/>
      <c r="J1075" s="18"/>
      <c r="K1075" s="18"/>
      <c r="L1075" s="18"/>
      <c r="M1075" s="18"/>
      <c r="N1075" s="20" t="str">
        <f>IF(COUNT(I1075:M1075)=0,"",PRODUCT(I1075:M1075))</f>
        <v/>
      </c>
    </row>
    <row r="1076" spans="1:14" x14ac:dyDescent="0.25">
      <c r="A1076" s="15"/>
      <c r="B1076" s="15"/>
      <c r="C1076" s="15"/>
      <c r="D1076" s="15"/>
      <c r="E1076" s="15"/>
      <c r="F1076" s="15"/>
      <c r="G1076" s="19" t="str">
        <f>IFERROR(VLOOKUP($F1076,'POZ &amp; FİYAT'!$A$5:$C$44,3,FALSE),"")</f>
        <v/>
      </c>
      <c r="H1076" s="15"/>
      <c r="I1076" s="16"/>
      <c r="J1076" s="16"/>
      <c r="K1076" s="16"/>
      <c r="L1076" s="16"/>
      <c r="M1076" s="16"/>
      <c r="N1076" s="20" t="str">
        <f>IF(COUNT(I1076:M1076)=0,"",PRODUCT(I1076:M1076))</f>
        <v/>
      </c>
    </row>
    <row r="1077" spans="1:14" x14ac:dyDescent="0.25">
      <c r="A1077" s="17"/>
      <c r="B1077" s="17"/>
      <c r="C1077" s="17"/>
      <c r="D1077" s="17"/>
      <c r="E1077" s="17"/>
      <c r="F1077" s="17"/>
      <c r="G1077" s="19" t="str">
        <f>IFERROR(VLOOKUP($F1077,'POZ &amp; FİYAT'!$A$5:$C$44,3,FALSE),"")</f>
        <v/>
      </c>
      <c r="H1077" s="17"/>
      <c r="I1077" s="18"/>
      <c r="J1077" s="18"/>
      <c r="K1077" s="18"/>
      <c r="L1077" s="18"/>
      <c r="M1077" s="18"/>
      <c r="N1077" s="20" t="str">
        <f>IF(COUNT(I1077:M1077)=0,"",PRODUCT(I1077:M1077))</f>
        <v/>
      </c>
    </row>
    <row r="1078" spans="1:14" x14ac:dyDescent="0.25">
      <c r="A1078" s="15"/>
      <c r="B1078" s="15"/>
      <c r="C1078" s="15"/>
      <c r="D1078" s="15"/>
      <c r="E1078" s="15"/>
      <c r="F1078" s="15"/>
      <c r="G1078" s="19" t="str">
        <f>IFERROR(VLOOKUP($F1078,'POZ &amp; FİYAT'!$A$5:$C$44,3,FALSE),"")</f>
        <v/>
      </c>
      <c r="H1078" s="15"/>
      <c r="I1078" s="16"/>
      <c r="J1078" s="16"/>
      <c r="K1078" s="16"/>
      <c r="L1078" s="16"/>
      <c r="M1078" s="16"/>
      <c r="N1078" s="20" t="str">
        <f>IF(COUNT(I1078:M1078)=0,"",PRODUCT(I1078:M1078))</f>
        <v/>
      </c>
    </row>
    <row r="1079" spans="1:14" x14ac:dyDescent="0.25">
      <c r="A1079" s="17"/>
      <c r="B1079" s="17"/>
      <c r="C1079" s="17"/>
      <c r="D1079" s="17"/>
      <c r="E1079" s="17"/>
      <c r="F1079" s="17"/>
      <c r="G1079" s="19" t="str">
        <f>IFERROR(VLOOKUP($F1079,'POZ &amp; FİYAT'!$A$5:$C$44,3,FALSE),"")</f>
        <v/>
      </c>
      <c r="H1079" s="17"/>
      <c r="I1079" s="18"/>
      <c r="J1079" s="18"/>
      <c r="K1079" s="18"/>
      <c r="L1079" s="18"/>
      <c r="M1079" s="18"/>
      <c r="N1079" s="20" t="str">
        <f>IF(COUNT(I1079:M1079)=0,"",PRODUCT(I1079:M1079))</f>
        <v/>
      </c>
    </row>
    <row r="1080" spans="1:14" x14ac:dyDescent="0.25">
      <c r="A1080" s="15"/>
      <c r="B1080" s="15"/>
      <c r="C1080" s="15"/>
      <c r="D1080" s="15"/>
      <c r="E1080" s="15"/>
      <c r="F1080" s="15"/>
      <c r="G1080" s="19" t="str">
        <f>IFERROR(VLOOKUP($F1080,'POZ &amp; FİYAT'!$A$5:$C$44,3,FALSE),"")</f>
        <v/>
      </c>
      <c r="H1080" s="15"/>
      <c r="I1080" s="16"/>
      <c r="J1080" s="16"/>
      <c r="K1080" s="16"/>
      <c r="L1080" s="16"/>
      <c r="M1080" s="16"/>
      <c r="N1080" s="20" t="str">
        <f>IF(COUNT(I1080:M1080)=0,"",PRODUCT(I1080:M1080))</f>
        <v/>
      </c>
    </row>
    <row r="1081" spans="1:14" x14ac:dyDescent="0.25">
      <c r="A1081" s="17"/>
      <c r="B1081" s="17"/>
      <c r="C1081" s="17"/>
      <c r="D1081" s="17"/>
      <c r="E1081" s="17"/>
      <c r="F1081" s="17"/>
      <c r="G1081" s="19" t="str">
        <f>IFERROR(VLOOKUP($F1081,'POZ &amp; FİYAT'!$A$5:$C$44,3,FALSE),"")</f>
        <v/>
      </c>
      <c r="H1081" s="17"/>
      <c r="I1081" s="18"/>
      <c r="J1081" s="18"/>
      <c r="K1081" s="18"/>
      <c r="L1081" s="18"/>
      <c r="M1081" s="18"/>
      <c r="N1081" s="20" t="str">
        <f>IF(COUNT(I1081:M1081)=0,"",PRODUCT(I1081:M1081))</f>
        <v/>
      </c>
    </row>
    <row r="1082" spans="1:14" x14ac:dyDescent="0.25">
      <c r="A1082" s="15"/>
      <c r="B1082" s="15"/>
      <c r="C1082" s="15"/>
      <c r="D1082" s="15"/>
      <c r="E1082" s="15"/>
      <c r="F1082" s="15"/>
      <c r="G1082" s="19" t="str">
        <f>IFERROR(VLOOKUP($F1082,'POZ &amp; FİYAT'!$A$5:$C$44,3,FALSE),"")</f>
        <v/>
      </c>
      <c r="H1082" s="15"/>
      <c r="I1082" s="16"/>
      <c r="J1082" s="16"/>
      <c r="K1082" s="16"/>
      <c r="L1082" s="16"/>
      <c r="M1082" s="16"/>
      <c r="N1082" s="20" t="str">
        <f>IF(COUNT(I1082:M1082)=0,"",PRODUCT(I1082:M1082))</f>
        <v/>
      </c>
    </row>
    <row r="1083" spans="1:14" x14ac:dyDescent="0.25">
      <c r="A1083" s="17"/>
      <c r="B1083" s="17"/>
      <c r="C1083" s="17"/>
      <c r="D1083" s="17"/>
      <c r="E1083" s="17"/>
      <c r="F1083" s="17"/>
      <c r="G1083" s="19" t="str">
        <f>IFERROR(VLOOKUP($F1083,'POZ &amp; FİYAT'!$A$5:$C$44,3,FALSE),"")</f>
        <v/>
      </c>
      <c r="H1083" s="17"/>
      <c r="I1083" s="18"/>
      <c r="J1083" s="18"/>
      <c r="K1083" s="18"/>
      <c r="L1083" s="18"/>
      <c r="M1083" s="18"/>
      <c r="N1083" s="20" t="str">
        <f>IF(COUNT(I1083:M1083)=0,"",PRODUCT(I1083:M1083))</f>
        <v/>
      </c>
    </row>
    <row r="1084" spans="1:14" x14ac:dyDescent="0.25">
      <c r="A1084" s="15"/>
      <c r="B1084" s="15"/>
      <c r="C1084" s="15"/>
      <c r="D1084" s="15"/>
      <c r="E1084" s="15"/>
      <c r="F1084" s="15"/>
      <c r="G1084" s="19" t="str">
        <f>IFERROR(VLOOKUP($F1084,'POZ &amp; FİYAT'!$A$5:$C$44,3,FALSE),"")</f>
        <v/>
      </c>
      <c r="H1084" s="15"/>
      <c r="I1084" s="16"/>
      <c r="J1084" s="16"/>
      <c r="K1084" s="16"/>
      <c r="L1084" s="16"/>
      <c r="M1084" s="16"/>
      <c r="N1084" s="20" t="str">
        <f>IF(COUNT(I1084:M1084)=0,"",PRODUCT(I1084:M1084))</f>
        <v/>
      </c>
    </row>
    <row r="1085" spans="1:14" x14ac:dyDescent="0.25">
      <c r="A1085" s="17"/>
      <c r="B1085" s="17"/>
      <c r="C1085" s="17"/>
      <c r="D1085" s="17"/>
      <c r="E1085" s="17"/>
      <c r="F1085" s="17"/>
      <c r="G1085" s="19" t="str">
        <f>IFERROR(VLOOKUP($F1085,'POZ &amp; FİYAT'!$A$5:$C$44,3,FALSE),"")</f>
        <v/>
      </c>
      <c r="H1085" s="17"/>
      <c r="I1085" s="18"/>
      <c r="J1085" s="18"/>
      <c r="K1085" s="18"/>
      <c r="L1085" s="18"/>
      <c r="M1085" s="18"/>
      <c r="N1085" s="20" t="str">
        <f>IF(COUNT(I1085:M1085)=0,"",PRODUCT(I1085:M1085))</f>
        <v/>
      </c>
    </row>
    <row r="1086" spans="1:14" x14ac:dyDescent="0.25">
      <c r="A1086" s="15"/>
      <c r="B1086" s="15"/>
      <c r="C1086" s="15"/>
      <c r="D1086" s="15"/>
      <c r="E1086" s="15"/>
      <c r="F1086" s="15"/>
      <c r="G1086" s="19" t="str">
        <f>IFERROR(VLOOKUP($F1086,'POZ &amp; FİYAT'!$A$5:$C$44,3,FALSE),"")</f>
        <v/>
      </c>
      <c r="H1086" s="15"/>
      <c r="I1086" s="16"/>
      <c r="J1086" s="16"/>
      <c r="K1086" s="16"/>
      <c r="L1086" s="16"/>
      <c r="M1086" s="16"/>
      <c r="N1086" s="20" t="str">
        <f>IF(COUNT(I1086:M1086)=0,"",PRODUCT(I1086:M1086))</f>
        <v/>
      </c>
    </row>
    <row r="1087" spans="1:14" x14ac:dyDescent="0.25">
      <c r="A1087" s="17"/>
      <c r="B1087" s="17"/>
      <c r="C1087" s="17"/>
      <c r="D1087" s="17"/>
      <c r="E1087" s="17"/>
      <c r="F1087" s="17"/>
      <c r="G1087" s="19" t="str">
        <f>IFERROR(VLOOKUP($F1087,'POZ &amp; FİYAT'!$A$5:$C$44,3,FALSE),"")</f>
        <v/>
      </c>
      <c r="H1087" s="17"/>
      <c r="I1087" s="18"/>
      <c r="J1087" s="18"/>
      <c r="K1087" s="18"/>
      <c r="L1087" s="18"/>
      <c r="M1087" s="18"/>
      <c r="N1087" s="20" t="str">
        <f>IF(COUNT(I1087:M1087)=0,"",PRODUCT(I1087:M1087))</f>
        <v/>
      </c>
    </row>
    <row r="1088" spans="1:14" x14ac:dyDescent="0.25">
      <c r="A1088" s="15"/>
      <c r="B1088" s="15"/>
      <c r="C1088" s="15"/>
      <c r="D1088" s="15"/>
      <c r="E1088" s="15"/>
      <c r="F1088" s="15"/>
      <c r="G1088" s="19" t="str">
        <f>IFERROR(VLOOKUP($F1088,'POZ &amp; FİYAT'!$A$5:$C$44,3,FALSE),"")</f>
        <v/>
      </c>
      <c r="H1088" s="15"/>
      <c r="I1088" s="16"/>
      <c r="J1088" s="16"/>
      <c r="K1088" s="16"/>
      <c r="L1088" s="16"/>
      <c r="M1088" s="16"/>
      <c r="N1088" s="20" t="str">
        <f>IF(COUNT(I1088:M1088)=0,"",PRODUCT(I1088:M1088))</f>
        <v/>
      </c>
    </row>
    <row r="1089" spans="1:14" x14ac:dyDescent="0.25">
      <c r="A1089" s="17"/>
      <c r="B1089" s="17"/>
      <c r="C1089" s="17"/>
      <c r="D1089" s="17"/>
      <c r="E1089" s="17"/>
      <c r="F1089" s="17"/>
      <c r="G1089" s="19" t="str">
        <f>IFERROR(VLOOKUP($F1089,'POZ &amp; FİYAT'!$A$5:$C$44,3,FALSE),"")</f>
        <v/>
      </c>
      <c r="H1089" s="17"/>
      <c r="I1089" s="18"/>
      <c r="J1089" s="18"/>
      <c r="K1089" s="18"/>
      <c r="L1089" s="18"/>
      <c r="M1089" s="18"/>
      <c r="N1089" s="20" t="str">
        <f>IF(COUNT(I1089:M1089)=0,"",PRODUCT(I1089:M1089))</f>
        <v/>
      </c>
    </row>
    <row r="1090" spans="1:14" x14ac:dyDescent="0.25">
      <c r="A1090" s="15"/>
      <c r="B1090" s="15"/>
      <c r="C1090" s="15"/>
      <c r="D1090" s="15"/>
      <c r="E1090" s="15"/>
      <c r="F1090" s="15"/>
      <c r="G1090" s="19" t="str">
        <f>IFERROR(VLOOKUP($F1090,'POZ &amp; FİYAT'!$A$5:$C$44,3,FALSE),"")</f>
        <v/>
      </c>
      <c r="H1090" s="15"/>
      <c r="I1090" s="16"/>
      <c r="J1090" s="16"/>
      <c r="K1090" s="16"/>
      <c r="L1090" s="16"/>
      <c r="M1090" s="16"/>
      <c r="N1090" s="20" t="str">
        <f>IF(COUNT(I1090:M1090)=0,"",PRODUCT(I1090:M1090))</f>
        <v/>
      </c>
    </row>
    <row r="1091" spans="1:14" x14ac:dyDescent="0.25">
      <c r="A1091" s="17"/>
      <c r="B1091" s="17"/>
      <c r="C1091" s="17"/>
      <c r="D1091" s="17"/>
      <c r="E1091" s="17"/>
      <c r="F1091" s="17"/>
      <c r="G1091" s="19" t="str">
        <f>IFERROR(VLOOKUP($F1091,'POZ &amp; FİYAT'!$A$5:$C$44,3,FALSE),"")</f>
        <v/>
      </c>
      <c r="H1091" s="17"/>
      <c r="I1091" s="18"/>
      <c r="J1091" s="18"/>
      <c r="K1091" s="18"/>
      <c r="L1091" s="18"/>
      <c r="M1091" s="18"/>
      <c r="N1091" s="20" t="str">
        <f>IF(COUNT(I1091:M1091)=0,"",PRODUCT(I1091:M1091))</f>
        <v/>
      </c>
    </row>
    <row r="1092" spans="1:14" x14ac:dyDescent="0.25">
      <c r="A1092" s="15"/>
      <c r="B1092" s="15"/>
      <c r="C1092" s="15"/>
      <c r="D1092" s="15"/>
      <c r="E1092" s="15"/>
      <c r="F1092" s="15"/>
      <c r="G1092" s="19" t="str">
        <f>IFERROR(VLOOKUP($F1092,'POZ &amp; FİYAT'!$A$5:$C$44,3,FALSE),"")</f>
        <v/>
      </c>
      <c r="H1092" s="15"/>
      <c r="I1092" s="16"/>
      <c r="J1092" s="16"/>
      <c r="K1092" s="16"/>
      <c r="L1092" s="16"/>
      <c r="M1092" s="16"/>
      <c r="N1092" s="20" t="str">
        <f>IF(COUNT(I1092:M1092)=0,"",PRODUCT(I1092:M1092))</f>
        <v/>
      </c>
    </row>
    <row r="1093" spans="1:14" x14ac:dyDescent="0.25">
      <c r="A1093" s="17"/>
      <c r="B1093" s="17"/>
      <c r="C1093" s="17"/>
      <c r="D1093" s="17"/>
      <c r="E1093" s="17"/>
      <c r="F1093" s="17"/>
      <c r="G1093" s="19" t="str">
        <f>IFERROR(VLOOKUP($F1093,'POZ &amp; FİYAT'!$A$5:$C$44,3,FALSE),"")</f>
        <v/>
      </c>
      <c r="H1093" s="17"/>
      <c r="I1093" s="18"/>
      <c r="J1093" s="18"/>
      <c r="K1093" s="18"/>
      <c r="L1093" s="18"/>
      <c r="M1093" s="18"/>
      <c r="N1093" s="20" t="str">
        <f>IF(COUNT(I1093:M1093)=0,"",PRODUCT(I1093:M1093))</f>
        <v/>
      </c>
    </row>
    <row r="1094" spans="1:14" x14ac:dyDescent="0.25">
      <c r="A1094" s="15"/>
      <c r="B1094" s="15"/>
      <c r="C1094" s="15"/>
      <c r="D1094" s="15"/>
      <c r="E1094" s="15"/>
      <c r="F1094" s="15"/>
      <c r="G1094" s="19" t="str">
        <f>IFERROR(VLOOKUP($F1094,'POZ &amp; FİYAT'!$A$5:$C$44,3,FALSE),"")</f>
        <v/>
      </c>
      <c r="H1094" s="15"/>
      <c r="I1094" s="16"/>
      <c r="J1094" s="16"/>
      <c r="K1094" s="16"/>
      <c r="L1094" s="16"/>
      <c r="M1094" s="16"/>
      <c r="N1094" s="20" t="str">
        <f>IF(COUNT(I1094:M1094)=0,"",PRODUCT(I1094:M1094))</f>
        <v/>
      </c>
    </row>
    <row r="1095" spans="1:14" x14ac:dyDescent="0.25">
      <c r="A1095" s="17"/>
      <c r="B1095" s="17"/>
      <c r="C1095" s="17"/>
      <c r="D1095" s="17"/>
      <c r="E1095" s="17"/>
      <c r="F1095" s="17"/>
      <c r="G1095" s="19" t="str">
        <f>IFERROR(VLOOKUP($F1095,'POZ &amp; FİYAT'!$A$5:$C$44,3,FALSE),"")</f>
        <v/>
      </c>
      <c r="H1095" s="17"/>
      <c r="I1095" s="18"/>
      <c r="J1095" s="18"/>
      <c r="K1095" s="18"/>
      <c r="L1095" s="18"/>
      <c r="M1095" s="18"/>
      <c r="N1095" s="20" t="str">
        <f>IF(COUNT(I1095:M1095)=0,"",PRODUCT(I1095:M1095))</f>
        <v/>
      </c>
    </row>
    <row r="1096" spans="1:14" x14ac:dyDescent="0.25">
      <c r="A1096" s="15"/>
      <c r="B1096" s="15"/>
      <c r="C1096" s="15"/>
      <c r="D1096" s="15"/>
      <c r="E1096" s="15"/>
      <c r="F1096" s="15"/>
      <c r="G1096" s="19" t="str">
        <f>IFERROR(VLOOKUP($F1096,'POZ &amp; FİYAT'!$A$5:$C$44,3,FALSE),"")</f>
        <v/>
      </c>
      <c r="H1096" s="15"/>
      <c r="I1096" s="16"/>
      <c r="J1096" s="16"/>
      <c r="K1096" s="16"/>
      <c r="L1096" s="16"/>
      <c r="M1096" s="16"/>
      <c r="N1096" s="20" t="str">
        <f>IF(COUNT(I1096:M1096)=0,"",PRODUCT(I1096:M1096))</f>
        <v/>
      </c>
    </row>
    <row r="1097" spans="1:14" x14ac:dyDescent="0.25">
      <c r="A1097" s="17"/>
      <c r="B1097" s="17"/>
      <c r="C1097" s="17"/>
      <c r="D1097" s="17"/>
      <c r="E1097" s="17"/>
      <c r="F1097" s="17"/>
      <c r="G1097" s="19" t="str">
        <f>IFERROR(VLOOKUP($F1097,'POZ &amp; FİYAT'!$A$5:$C$44,3,FALSE),"")</f>
        <v/>
      </c>
      <c r="H1097" s="17"/>
      <c r="I1097" s="18"/>
      <c r="J1097" s="18"/>
      <c r="K1097" s="18"/>
      <c r="L1097" s="18"/>
      <c r="M1097" s="18"/>
      <c r="N1097" s="20" t="str">
        <f>IF(COUNT(I1097:M1097)=0,"",PRODUCT(I1097:M1097))</f>
        <v/>
      </c>
    </row>
    <row r="1098" spans="1:14" x14ac:dyDescent="0.25">
      <c r="A1098" s="15"/>
      <c r="B1098" s="15"/>
      <c r="C1098" s="15"/>
      <c r="D1098" s="15"/>
      <c r="E1098" s="15"/>
      <c r="F1098" s="15"/>
      <c r="G1098" s="19" t="str">
        <f>IFERROR(VLOOKUP($F1098,'POZ &amp; FİYAT'!$A$5:$C$44,3,FALSE),"")</f>
        <v/>
      </c>
      <c r="H1098" s="15"/>
      <c r="I1098" s="16"/>
      <c r="J1098" s="16"/>
      <c r="K1098" s="16"/>
      <c r="L1098" s="16"/>
      <c r="M1098" s="16"/>
      <c r="N1098" s="20" t="str">
        <f>IF(COUNT(I1098:M1098)=0,"",PRODUCT(I1098:M1098))</f>
        <v/>
      </c>
    </row>
    <row r="1099" spans="1:14" x14ac:dyDescent="0.25">
      <c r="A1099" s="17"/>
      <c r="B1099" s="17"/>
      <c r="C1099" s="17"/>
      <c r="D1099" s="17"/>
      <c r="E1099" s="17"/>
      <c r="F1099" s="17"/>
      <c r="G1099" s="19" t="str">
        <f>IFERROR(VLOOKUP($F1099,'POZ &amp; FİYAT'!$A$5:$C$44,3,FALSE),"")</f>
        <v/>
      </c>
      <c r="H1099" s="17"/>
      <c r="I1099" s="18"/>
      <c r="J1099" s="18"/>
      <c r="K1099" s="18"/>
      <c r="L1099" s="18"/>
      <c r="M1099" s="18"/>
      <c r="N1099" s="20" t="str">
        <f>IF(COUNT(I1099:M1099)=0,"",PRODUCT(I1099:M1099))</f>
        <v/>
      </c>
    </row>
    <row r="1100" spans="1:14" x14ac:dyDescent="0.25">
      <c r="A1100" s="15"/>
      <c r="B1100" s="15"/>
      <c r="C1100" s="15"/>
      <c r="D1100" s="15"/>
      <c r="E1100" s="15"/>
      <c r="F1100" s="15"/>
      <c r="G1100" s="19" t="str">
        <f>IFERROR(VLOOKUP($F1100,'POZ &amp; FİYAT'!$A$5:$C$44,3,FALSE),"")</f>
        <v/>
      </c>
      <c r="H1100" s="15"/>
      <c r="I1100" s="16"/>
      <c r="J1100" s="16"/>
      <c r="K1100" s="16"/>
      <c r="L1100" s="16"/>
      <c r="M1100" s="16"/>
      <c r="N1100" s="20" t="str">
        <f>IF(COUNT(I1100:M1100)=0,"",PRODUCT(I1100:M1100))</f>
        <v/>
      </c>
    </row>
    <row r="1101" spans="1:14" x14ac:dyDescent="0.25">
      <c r="A1101" s="17"/>
      <c r="B1101" s="17"/>
      <c r="C1101" s="17"/>
      <c r="D1101" s="17"/>
      <c r="E1101" s="17"/>
      <c r="F1101" s="17"/>
      <c r="G1101" s="19" t="str">
        <f>IFERROR(VLOOKUP($F1101,'POZ &amp; FİYAT'!$A$5:$C$44,3,FALSE),"")</f>
        <v/>
      </c>
      <c r="H1101" s="17"/>
      <c r="I1101" s="18"/>
      <c r="J1101" s="18"/>
      <c r="K1101" s="18"/>
      <c r="L1101" s="18"/>
      <c r="M1101" s="18"/>
      <c r="N1101" s="20" t="str">
        <f>IF(COUNT(I1101:M1101)=0,"",PRODUCT(I1101:M1101))</f>
        <v/>
      </c>
    </row>
    <row r="1102" spans="1:14" x14ac:dyDescent="0.25">
      <c r="A1102" s="15"/>
      <c r="B1102" s="15"/>
      <c r="C1102" s="15"/>
      <c r="D1102" s="15"/>
      <c r="E1102" s="15"/>
      <c r="F1102" s="15"/>
      <c r="G1102" s="19" t="str">
        <f>IFERROR(VLOOKUP($F1102,'POZ &amp; FİYAT'!$A$5:$C$44,3,FALSE),"")</f>
        <v/>
      </c>
      <c r="H1102" s="15"/>
      <c r="I1102" s="16"/>
      <c r="J1102" s="16"/>
      <c r="K1102" s="16"/>
      <c r="L1102" s="16"/>
      <c r="M1102" s="16"/>
      <c r="N1102" s="20" t="str">
        <f>IF(COUNT(I1102:M1102)=0,"",PRODUCT(I1102:M1102))</f>
        <v/>
      </c>
    </row>
    <row r="1103" spans="1:14" x14ac:dyDescent="0.25">
      <c r="A1103" s="17"/>
      <c r="B1103" s="17"/>
      <c r="C1103" s="17"/>
      <c r="D1103" s="17"/>
      <c r="E1103" s="17"/>
      <c r="F1103" s="17"/>
      <c r="G1103" s="19" t="str">
        <f>IFERROR(VLOOKUP($F1103,'POZ &amp; FİYAT'!$A$5:$C$44,3,FALSE),"")</f>
        <v/>
      </c>
      <c r="H1103" s="17"/>
      <c r="I1103" s="18"/>
      <c r="J1103" s="18"/>
      <c r="K1103" s="18"/>
      <c r="L1103" s="18"/>
      <c r="M1103" s="18"/>
      <c r="N1103" s="20" t="str">
        <f>IF(COUNT(I1103:M1103)=0,"",PRODUCT(I1103:M1103))</f>
        <v/>
      </c>
    </row>
    <row r="1104" spans="1:14" x14ac:dyDescent="0.25">
      <c r="A1104" s="15"/>
      <c r="B1104" s="15"/>
      <c r="C1104" s="15"/>
      <c r="D1104" s="15"/>
      <c r="E1104" s="15"/>
      <c r="F1104" s="15"/>
      <c r="G1104" s="19" t="str">
        <f>IFERROR(VLOOKUP($F1104,'POZ &amp; FİYAT'!$A$5:$C$44,3,FALSE),"")</f>
        <v/>
      </c>
      <c r="H1104" s="15"/>
      <c r="I1104" s="16"/>
      <c r="J1104" s="16"/>
      <c r="K1104" s="16"/>
      <c r="L1104" s="16"/>
      <c r="M1104" s="16"/>
      <c r="N1104" s="20" t="str">
        <f>IF(COUNT(I1104:M1104)=0,"",PRODUCT(I1104:M1104))</f>
        <v/>
      </c>
    </row>
    <row r="1105" spans="1:14" x14ac:dyDescent="0.25">
      <c r="A1105" s="17"/>
      <c r="B1105" s="17"/>
      <c r="C1105" s="17"/>
      <c r="D1105" s="17"/>
      <c r="E1105" s="17"/>
      <c r="F1105" s="17"/>
      <c r="G1105" s="19" t="str">
        <f>IFERROR(VLOOKUP($F1105,'POZ &amp; FİYAT'!$A$5:$C$44,3,FALSE),"")</f>
        <v/>
      </c>
      <c r="H1105" s="17"/>
      <c r="I1105" s="18"/>
      <c r="J1105" s="18"/>
      <c r="K1105" s="18"/>
      <c r="L1105" s="18"/>
      <c r="M1105" s="18"/>
      <c r="N1105" s="20" t="str">
        <f>IF(COUNT(I1105:M1105)=0,"",PRODUCT(I1105:M1105))</f>
        <v/>
      </c>
    </row>
    <row r="1106" spans="1:14" x14ac:dyDescent="0.25">
      <c r="A1106" s="15"/>
      <c r="B1106" s="15"/>
      <c r="C1106" s="15"/>
      <c r="D1106" s="15"/>
      <c r="E1106" s="15"/>
      <c r="F1106" s="15"/>
      <c r="G1106" s="19" t="str">
        <f>IFERROR(VLOOKUP($F1106,'POZ &amp; FİYAT'!$A$5:$C$44,3,FALSE),"")</f>
        <v/>
      </c>
      <c r="H1106" s="15"/>
      <c r="I1106" s="16"/>
      <c r="J1106" s="16"/>
      <c r="K1106" s="16"/>
      <c r="L1106" s="16"/>
      <c r="M1106" s="16"/>
      <c r="N1106" s="20" t="str">
        <f>IF(COUNT(I1106:M1106)=0,"",PRODUCT(I1106:M1106))</f>
        <v/>
      </c>
    </row>
    <row r="1107" spans="1:14" x14ac:dyDescent="0.25">
      <c r="A1107" s="17"/>
      <c r="B1107" s="17"/>
      <c r="C1107" s="17"/>
      <c r="D1107" s="17"/>
      <c r="E1107" s="17"/>
      <c r="F1107" s="17"/>
      <c r="G1107" s="19" t="str">
        <f>IFERROR(VLOOKUP($F1107,'POZ &amp; FİYAT'!$A$5:$C$44,3,FALSE),"")</f>
        <v/>
      </c>
      <c r="H1107" s="17"/>
      <c r="I1107" s="18"/>
      <c r="J1107" s="18"/>
      <c r="K1107" s="18"/>
      <c r="L1107" s="18"/>
      <c r="M1107" s="18"/>
      <c r="N1107" s="20" t="str">
        <f>IF(COUNT(I1107:M1107)=0,"",PRODUCT(I1107:M1107))</f>
        <v/>
      </c>
    </row>
    <row r="1108" spans="1:14" x14ac:dyDescent="0.25">
      <c r="A1108" s="15"/>
      <c r="B1108" s="15"/>
      <c r="C1108" s="15"/>
      <c r="D1108" s="15"/>
      <c r="E1108" s="15"/>
      <c r="F1108" s="15"/>
      <c r="G1108" s="19" t="str">
        <f>IFERROR(VLOOKUP($F1108,'POZ &amp; FİYAT'!$A$5:$C$44,3,FALSE),"")</f>
        <v/>
      </c>
      <c r="H1108" s="15"/>
      <c r="I1108" s="16"/>
      <c r="J1108" s="16"/>
      <c r="K1108" s="16"/>
      <c r="L1108" s="16"/>
      <c r="M1108" s="16"/>
      <c r="N1108" s="20" t="str">
        <f>IF(COUNT(I1108:M1108)=0,"",PRODUCT(I1108:M1108))</f>
        <v/>
      </c>
    </row>
    <row r="1109" spans="1:14" x14ac:dyDescent="0.25">
      <c r="A1109" s="17"/>
      <c r="B1109" s="17"/>
      <c r="C1109" s="17"/>
      <c r="D1109" s="17"/>
      <c r="E1109" s="17"/>
      <c r="F1109" s="17"/>
      <c r="G1109" s="19" t="str">
        <f>IFERROR(VLOOKUP($F1109,'POZ &amp; FİYAT'!$A$5:$C$44,3,FALSE),"")</f>
        <v/>
      </c>
      <c r="H1109" s="17"/>
      <c r="I1109" s="18"/>
      <c r="J1109" s="18"/>
      <c r="K1109" s="18"/>
      <c r="L1109" s="18"/>
      <c r="M1109" s="18"/>
      <c r="N1109" s="20" t="str">
        <f>IF(COUNT(I1109:M1109)=0,"",PRODUCT(I1109:M1109))</f>
        <v/>
      </c>
    </row>
    <row r="1110" spans="1:14" x14ac:dyDescent="0.25">
      <c r="A1110" s="15"/>
      <c r="B1110" s="15"/>
      <c r="C1110" s="15"/>
      <c r="D1110" s="15"/>
      <c r="E1110" s="15"/>
      <c r="F1110" s="15"/>
      <c r="G1110" s="19" t="str">
        <f>IFERROR(VLOOKUP($F1110,'POZ &amp; FİYAT'!$A$5:$C$44,3,FALSE),"")</f>
        <v/>
      </c>
      <c r="H1110" s="15"/>
      <c r="I1110" s="16"/>
      <c r="J1110" s="16"/>
      <c r="K1110" s="16"/>
      <c r="L1110" s="16"/>
      <c r="M1110" s="16"/>
      <c r="N1110" s="20" t="str">
        <f>IF(COUNT(I1110:M1110)=0,"",PRODUCT(I1110:M1110))</f>
        <v/>
      </c>
    </row>
    <row r="1111" spans="1:14" x14ac:dyDescent="0.25">
      <c r="A1111" s="17"/>
      <c r="B1111" s="17"/>
      <c r="C1111" s="17"/>
      <c r="D1111" s="17"/>
      <c r="E1111" s="17"/>
      <c r="F1111" s="17"/>
      <c r="G1111" s="19" t="str">
        <f>IFERROR(VLOOKUP($F1111,'POZ &amp; FİYAT'!$A$5:$C$44,3,FALSE),"")</f>
        <v/>
      </c>
      <c r="H1111" s="17"/>
      <c r="I1111" s="18"/>
      <c r="J1111" s="18"/>
      <c r="K1111" s="18"/>
      <c r="L1111" s="18"/>
      <c r="M1111" s="18"/>
      <c r="N1111" s="20" t="str">
        <f>IF(COUNT(I1111:M1111)=0,"",PRODUCT(I1111:M1111))</f>
        <v/>
      </c>
    </row>
    <row r="1112" spans="1:14" x14ac:dyDescent="0.25">
      <c r="A1112" s="15"/>
      <c r="B1112" s="15"/>
      <c r="C1112" s="15"/>
      <c r="D1112" s="15"/>
      <c r="E1112" s="15"/>
      <c r="F1112" s="15"/>
      <c r="G1112" s="19" t="str">
        <f>IFERROR(VLOOKUP($F1112,'POZ &amp; FİYAT'!$A$5:$C$44,3,FALSE),"")</f>
        <v/>
      </c>
      <c r="H1112" s="15"/>
      <c r="I1112" s="16"/>
      <c r="J1112" s="16"/>
      <c r="K1112" s="16"/>
      <c r="L1112" s="16"/>
      <c r="M1112" s="16"/>
      <c r="N1112" s="20" t="str">
        <f>IF(COUNT(I1112:M1112)=0,"",PRODUCT(I1112:M1112))</f>
        <v/>
      </c>
    </row>
    <row r="1113" spans="1:14" x14ac:dyDescent="0.25">
      <c r="A1113" s="17"/>
      <c r="B1113" s="17"/>
      <c r="C1113" s="17"/>
      <c r="D1113" s="17"/>
      <c r="E1113" s="17"/>
      <c r="F1113" s="17"/>
      <c r="G1113" s="19" t="str">
        <f>IFERROR(VLOOKUP($F1113,'POZ &amp; FİYAT'!$A$5:$C$44,3,FALSE),"")</f>
        <v/>
      </c>
      <c r="H1113" s="17"/>
      <c r="I1113" s="18"/>
      <c r="J1113" s="18"/>
      <c r="K1113" s="18"/>
      <c r="L1113" s="18"/>
      <c r="M1113" s="18"/>
      <c r="N1113" s="20" t="str">
        <f>IF(COUNT(I1113:M1113)=0,"",PRODUCT(I1113:M1113))</f>
        <v/>
      </c>
    </row>
    <row r="1114" spans="1:14" x14ac:dyDescent="0.25">
      <c r="A1114" s="15"/>
      <c r="B1114" s="15"/>
      <c r="C1114" s="15"/>
      <c r="D1114" s="15"/>
      <c r="E1114" s="15"/>
      <c r="F1114" s="15"/>
      <c r="G1114" s="19" t="str">
        <f>IFERROR(VLOOKUP($F1114,'POZ &amp; FİYAT'!$A$5:$C$44,3,FALSE),"")</f>
        <v/>
      </c>
      <c r="H1114" s="15"/>
      <c r="I1114" s="16"/>
      <c r="J1114" s="16"/>
      <c r="K1114" s="16"/>
      <c r="L1114" s="16"/>
      <c r="M1114" s="16"/>
      <c r="N1114" s="20" t="str">
        <f>IF(COUNT(I1114:M1114)=0,"",PRODUCT(I1114:M1114))</f>
        <v/>
      </c>
    </row>
    <row r="1115" spans="1:14" x14ac:dyDescent="0.25">
      <c r="A1115" s="17"/>
      <c r="B1115" s="17"/>
      <c r="C1115" s="17"/>
      <c r="D1115" s="17"/>
      <c r="E1115" s="17"/>
      <c r="F1115" s="17"/>
      <c r="G1115" s="19" t="str">
        <f>IFERROR(VLOOKUP($F1115,'POZ &amp; FİYAT'!$A$5:$C$44,3,FALSE),"")</f>
        <v/>
      </c>
      <c r="H1115" s="17"/>
      <c r="I1115" s="18"/>
      <c r="J1115" s="18"/>
      <c r="K1115" s="18"/>
      <c r="L1115" s="18"/>
      <c r="M1115" s="18"/>
      <c r="N1115" s="20" t="str">
        <f>IF(COUNT(I1115:M1115)=0,"",PRODUCT(I1115:M1115))</f>
        <v/>
      </c>
    </row>
    <row r="1116" spans="1:14" x14ac:dyDescent="0.25">
      <c r="A1116" s="15"/>
      <c r="B1116" s="15"/>
      <c r="C1116" s="15"/>
      <c r="D1116" s="15"/>
      <c r="E1116" s="15"/>
      <c r="F1116" s="15"/>
      <c r="G1116" s="19" t="str">
        <f>IFERROR(VLOOKUP($F1116,'POZ &amp; FİYAT'!$A$5:$C$44,3,FALSE),"")</f>
        <v/>
      </c>
      <c r="H1116" s="15"/>
      <c r="I1116" s="16"/>
      <c r="J1116" s="16"/>
      <c r="K1116" s="16"/>
      <c r="L1116" s="16"/>
      <c r="M1116" s="16"/>
      <c r="N1116" s="20" t="str">
        <f>IF(COUNT(I1116:M1116)=0,"",PRODUCT(I1116:M1116))</f>
        <v/>
      </c>
    </row>
    <row r="1117" spans="1:14" x14ac:dyDescent="0.25">
      <c r="A1117" s="17"/>
      <c r="B1117" s="17"/>
      <c r="C1117" s="17"/>
      <c r="D1117" s="17"/>
      <c r="E1117" s="17"/>
      <c r="F1117" s="17"/>
      <c r="G1117" s="19" t="str">
        <f>IFERROR(VLOOKUP($F1117,'POZ &amp; FİYAT'!$A$5:$C$44,3,FALSE),"")</f>
        <v/>
      </c>
      <c r="H1117" s="17"/>
      <c r="I1117" s="18"/>
      <c r="J1117" s="18"/>
      <c r="K1117" s="18"/>
      <c r="L1117" s="18"/>
      <c r="M1117" s="18"/>
      <c r="N1117" s="20" t="str">
        <f>IF(COUNT(I1117:M1117)=0,"",PRODUCT(I1117:M1117))</f>
        <v/>
      </c>
    </row>
    <row r="1118" spans="1:14" x14ac:dyDescent="0.25">
      <c r="A1118" s="15"/>
      <c r="B1118" s="15"/>
      <c r="C1118" s="15"/>
      <c r="D1118" s="15"/>
      <c r="E1118" s="15"/>
      <c r="F1118" s="15"/>
      <c r="G1118" s="19" t="str">
        <f>IFERROR(VLOOKUP($F1118,'POZ &amp; FİYAT'!$A$5:$C$44,3,FALSE),"")</f>
        <v/>
      </c>
      <c r="H1118" s="15"/>
      <c r="I1118" s="16"/>
      <c r="J1118" s="16"/>
      <c r="K1118" s="16"/>
      <c r="L1118" s="16"/>
      <c r="M1118" s="16"/>
      <c r="N1118" s="20" t="str">
        <f>IF(COUNT(I1118:M1118)=0,"",PRODUCT(I1118:M1118))</f>
        <v/>
      </c>
    </row>
    <row r="1119" spans="1:14" x14ac:dyDescent="0.25">
      <c r="A1119" s="17"/>
      <c r="B1119" s="17"/>
      <c r="C1119" s="17"/>
      <c r="D1119" s="17"/>
      <c r="E1119" s="17"/>
      <c r="F1119" s="17"/>
      <c r="G1119" s="19" t="str">
        <f>IFERROR(VLOOKUP($F1119,'POZ &amp; FİYAT'!$A$5:$C$44,3,FALSE),"")</f>
        <v/>
      </c>
      <c r="H1119" s="17"/>
      <c r="I1119" s="18"/>
      <c r="J1119" s="18"/>
      <c r="K1119" s="18"/>
      <c r="L1119" s="18"/>
      <c r="M1119" s="18"/>
      <c r="N1119" s="20" t="str">
        <f>IF(COUNT(I1119:M1119)=0,"",PRODUCT(I1119:M1119))</f>
        <v/>
      </c>
    </row>
    <row r="1120" spans="1:14" x14ac:dyDescent="0.25">
      <c r="A1120" s="15"/>
      <c r="B1120" s="15"/>
      <c r="C1120" s="15"/>
      <c r="D1120" s="15"/>
      <c r="E1120" s="15"/>
      <c r="F1120" s="15"/>
      <c r="G1120" s="19" t="str">
        <f>IFERROR(VLOOKUP($F1120,'POZ &amp; FİYAT'!$A$5:$C$44,3,FALSE),"")</f>
        <v/>
      </c>
      <c r="H1120" s="15"/>
      <c r="I1120" s="16"/>
      <c r="J1120" s="16"/>
      <c r="K1120" s="16"/>
      <c r="L1120" s="16"/>
      <c r="M1120" s="16"/>
      <c r="N1120" s="20" t="str">
        <f>IF(COUNT(I1120:M1120)=0,"",PRODUCT(I1120:M1120))</f>
        <v/>
      </c>
    </row>
    <row r="1121" spans="1:14" x14ac:dyDescent="0.25">
      <c r="A1121" s="17"/>
      <c r="B1121" s="17"/>
      <c r="C1121" s="17"/>
      <c r="D1121" s="17"/>
      <c r="E1121" s="17"/>
      <c r="F1121" s="17"/>
      <c r="G1121" s="19" t="str">
        <f>IFERROR(VLOOKUP($F1121,'POZ &amp; FİYAT'!$A$5:$C$44,3,FALSE),"")</f>
        <v/>
      </c>
      <c r="H1121" s="17"/>
      <c r="I1121" s="18"/>
      <c r="J1121" s="18"/>
      <c r="K1121" s="18"/>
      <c r="L1121" s="18"/>
      <c r="M1121" s="18"/>
      <c r="N1121" s="20" t="str">
        <f>IF(COUNT(I1121:M1121)=0,"",PRODUCT(I1121:M1121))</f>
        <v/>
      </c>
    </row>
    <row r="1122" spans="1:14" x14ac:dyDescent="0.25">
      <c r="A1122" s="15"/>
      <c r="B1122" s="15"/>
      <c r="C1122" s="15"/>
      <c r="D1122" s="15"/>
      <c r="E1122" s="15"/>
      <c r="F1122" s="15"/>
      <c r="G1122" s="19" t="str">
        <f>IFERROR(VLOOKUP($F1122,'POZ &amp; FİYAT'!$A$5:$C$44,3,FALSE),"")</f>
        <v/>
      </c>
      <c r="H1122" s="15"/>
      <c r="I1122" s="16"/>
      <c r="J1122" s="16"/>
      <c r="K1122" s="16"/>
      <c r="L1122" s="16"/>
      <c r="M1122" s="16"/>
      <c r="N1122" s="20" t="str">
        <f>IF(COUNT(I1122:M1122)=0,"",PRODUCT(I1122:M1122))</f>
        <v/>
      </c>
    </row>
    <row r="1123" spans="1:14" x14ac:dyDescent="0.25">
      <c r="A1123" s="17"/>
      <c r="B1123" s="17"/>
      <c r="C1123" s="17"/>
      <c r="D1123" s="17"/>
      <c r="E1123" s="17"/>
      <c r="F1123" s="17"/>
      <c r="G1123" s="19" t="str">
        <f>IFERROR(VLOOKUP($F1123,'POZ &amp; FİYAT'!$A$5:$C$44,3,FALSE),"")</f>
        <v/>
      </c>
      <c r="H1123" s="17"/>
      <c r="I1123" s="18"/>
      <c r="J1123" s="18"/>
      <c r="K1123" s="18"/>
      <c r="L1123" s="18"/>
      <c r="M1123" s="18"/>
      <c r="N1123" s="20" t="str">
        <f>IF(COUNT(I1123:M1123)=0,"",PRODUCT(I1123:M1123))</f>
        <v/>
      </c>
    </row>
    <row r="1124" spans="1:14" x14ac:dyDescent="0.25">
      <c r="A1124" s="15"/>
      <c r="B1124" s="15"/>
      <c r="C1124" s="15"/>
      <c r="D1124" s="15"/>
      <c r="E1124" s="15"/>
      <c r="F1124" s="15"/>
      <c r="G1124" s="19" t="str">
        <f>IFERROR(VLOOKUP($F1124,'POZ &amp; FİYAT'!$A$5:$C$44,3,FALSE),"")</f>
        <v/>
      </c>
      <c r="H1124" s="15"/>
      <c r="I1124" s="16"/>
      <c r="J1124" s="16"/>
      <c r="K1124" s="16"/>
      <c r="L1124" s="16"/>
      <c r="M1124" s="16"/>
      <c r="N1124" s="20" t="str">
        <f>IF(COUNT(I1124:M1124)=0,"",PRODUCT(I1124:M1124))</f>
        <v/>
      </c>
    </row>
    <row r="1125" spans="1:14" x14ac:dyDescent="0.25">
      <c r="A1125" s="17"/>
      <c r="B1125" s="17"/>
      <c r="C1125" s="17"/>
      <c r="D1125" s="17"/>
      <c r="E1125" s="17"/>
      <c r="F1125" s="17"/>
      <c r="G1125" s="19" t="str">
        <f>IFERROR(VLOOKUP($F1125,'POZ &amp; FİYAT'!$A$5:$C$44,3,FALSE),"")</f>
        <v/>
      </c>
      <c r="H1125" s="17"/>
      <c r="I1125" s="18"/>
      <c r="J1125" s="18"/>
      <c r="K1125" s="18"/>
      <c r="L1125" s="18"/>
      <c r="M1125" s="18"/>
      <c r="N1125" s="20" t="str">
        <f>IF(COUNT(I1125:M1125)=0,"",PRODUCT(I1125:M1125))</f>
        <v/>
      </c>
    </row>
    <row r="1126" spans="1:14" x14ac:dyDescent="0.25">
      <c r="A1126" s="15"/>
      <c r="B1126" s="15"/>
      <c r="C1126" s="15"/>
      <c r="D1126" s="15"/>
      <c r="E1126" s="15"/>
      <c r="F1126" s="15"/>
      <c r="G1126" s="19" t="str">
        <f>IFERROR(VLOOKUP($F1126,'POZ &amp; FİYAT'!$A$5:$C$44,3,FALSE),"")</f>
        <v/>
      </c>
      <c r="H1126" s="15"/>
      <c r="I1126" s="16"/>
      <c r="J1126" s="16"/>
      <c r="K1126" s="16"/>
      <c r="L1126" s="16"/>
      <c r="M1126" s="16"/>
      <c r="N1126" s="20" t="str">
        <f>IF(COUNT(I1126:M1126)=0,"",PRODUCT(I1126:M1126))</f>
        <v/>
      </c>
    </row>
    <row r="1127" spans="1:14" x14ac:dyDescent="0.25">
      <c r="A1127" s="17"/>
      <c r="B1127" s="17"/>
      <c r="C1127" s="17"/>
      <c r="D1127" s="17"/>
      <c r="E1127" s="17"/>
      <c r="F1127" s="17"/>
      <c r="G1127" s="19" t="str">
        <f>IFERROR(VLOOKUP($F1127,'POZ &amp; FİYAT'!$A$5:$C$44,3,FALSE),"")</f>
        <v/>
      </c>
      <c r="H1127" s="17"/>
      <c r="I1127" s="18"/>
      <c r="J1127" s="18"/>
      <c r="K1127" s="18"/>
      <c r="L1127" s="18"/>
      <c r="M1127" s="18"/>
      <c r="N1127" s="20" t="str">
        <f>IF(COUNT(I1127:M1127)=0,"",PRODUCT(I1127:M1127))</f>
        <v/>
      </c>
    </row>
    <row r="1128" spans="1:14" x14ac:dyDescent="0.25">
      <c r="A1128" s="15"/>
      <c r="B1128" s="15"/>
      <c r="C1128" s="15"/>
      <c r="D1128" s="15"/>
      <c r="E1128" s="15"/>
      <c r="F1128" s="15"/>
      <c r="G1128" s="19" t="str">
        <f>IFERROR(VLOOKUP($F1128,'POZ &amp; FİYAT'!$A$5:$C$44,3,FALSE),"")</f>
        <v/>
      </c>
      <c r="H1128" s="15"/>
      <c r="I1128" s="16"/>
      <c r="J1128" s="16"/>
      <c r="K1128" s="16"/>
      <c r="L1128" s="16"/>
      <c r="M1128" s="16"/>
      <c r="N1128" s="20" t="str">
        <f>IF(COUNT(I1128:M1128)=0,"",PRODUCT(I1128:M1128))</f>
        <v/>
      </c>
    </row>
    <row r="1129" spans="1:14" x14ac:dyDescent="0.25">
      <c r="A1129" s="17"/>
      <c r="B1129" s="17"/>
      <c r="C1129" s="17"/>
      <c r="D1129" s="17"/>
      <c r="E1129" s="17"/>
      <c r="F1129" s="17"/>
      <c r="G1129" s="19" t="str">
        <f>IFERROR(VLOOKUP($F1129,'POZ &amp; FİYAT'!$A$5:$C$44,3,FALSE),"")</f>
        <v/>
      </c>
      <c r="H1129" s="17"/>
      <c r="I1129" s="18"/>
      <c r="J1129" s="18"/>
      <c r="K1129" s="18"/>
      <c r="L1129" s="18"/>
      <c r="M1129" s="18"/>
      <c r="N1129" s="20" t="str">
        <f>IF(COUNT(I1129:M1129)=0,"",PRODUCT(I1129:M1129))</f>
        <v/>
      </c>
    </row>
    <row r="1130" spans="1:14" x14ac:dyDescent="0.25">
      <c r="A1130" s="15"/>
      <c r="B1130" s="15"/>
      <c r="C1130" s="15"/>
      <c r="D1130" s="15"/>
      <c r="E1130" s="15"/>
      <c r="F1130" s="15"/>
      <c r="G1130" s="19" t="str">
        <f>IFERROR(VLOOKUP($F1130,'POZ &amp; FİYAT'!$A$5:$C$44,3,FALSE),"")</f>
        <v/>
      </c>
      <c r="H1130" s="15"/>
      <c r="I1130" s="16"/>
      <c r="J1130" s="16"/>
      <c r="K1130" s="16"/>
      <c r="L1130" s="16"/>
      <c r="M1130" s="16"/>
      <c r="N1130" s="20" t="str">
        <f>IF(COUNT(I1130:M1130)=0,"",PRODUCT(I1130:M1130))</f>
        <v/>
      </c>
    </row>
    <row r="1131" spans="1:14" x14ac:dyDescent="0.25">
      <c r="A1131" s="17"/>
      <c r="B1131" s="17"/>
      <c r="C1131" s="17"/>
      <c r="D1131" s="17"/>
      <c r="E1131" s="17"/>
      <c r="F1131" s="17"/>
      <c r="G1131" s="19" t="str">
        <f>IFERROR(VLOOKUP($F1131,'POZ &amp; FİYAT'!$A$5:$C$44,3,FALSE),"")</f>
        <v/>
      </c>
      <c r="H1131" s="17"/>
      <c r="I1131" s="18"/>
      <c r="J1131" s="18"/>
      <c r="K1131" s="18"/>
      <c r="L1131" s="18"/>
      <c r="M1131" s="18"/>
      <c r="N1131" s="20" t="str">
        <f>IF(COUNT(I1131:M1131)=0,"",PRODUCT(I1131:M1131))</f>
        <v/>
      </c>
    </row>
    <row r="1132" spans="1:14" x14ac:dyDescent="0.25">
      <c r="A1132" s="15"/>
      <c r="B1132" s="15"/>
      <c r="C1132" s="15"/>
      <c r="D1132" s="15"/>
      <c r="E1132" s="15"/>
      <c r="F1132" s="15"/>
      <c r="G1132" s="19" t="str">
        <f>IFERROR(VLOOKUP($F1132,'POZ &amp; FİYAT'!$A$5:$C$44,3,FALSE),"")</f>
        <v/>
      </c>
      <c r="H1132" s="15"/>
      <c r="I1132" s="16"/>
      <c r="J1132" s="16"/>
      <c r="K1132" s="16"/>
      <c r="L1132" s="16"/>
      <c r="M1132" s="16"/>
      <c r="N1132" s="20" t="str">
        <f>IF(COUNT(I1132:M1132)=0,"",PRODUCT(I1132:M1132))</f>
        <v/>
      </c>
    </row>
    <row r="1133" spans="1:14" x14ac:dyDescent="0.25">
      <c r="A1133" s="17"/>
      <c r="B1133" s="17"/>
      <c r="C1133" s="17"/>
      <c r="D1133" s="17"/>
      <c r="E1133" s="17"/>
      <c r="F1133" s="17"/>
      <c r="G1133" s="19" t="str">
        <f>IFERROR(VLOOKUP($F1133,'POZ &amp; FİYAT'!$A$5:$C$44,3,FALSE),"")</f>
        <v/>
      </c>
      <c r="H1133" s="17"/>
      <c r="I1133" s="18"/>
      <c r="J1133" s="18"/>
      <c r="K1133" s="18"/>
      <c r="L1133" s="18"/>
      <c r="M1133" s="18"/>
      <c r="N1133" s="20" t="str">
        <f>IF(COUNT(I1133:M1133)=0,"",PRODUCT(I1133:M1133))</f>
        <v/>
      </c>
    </row>
    <row r="1134" spans="1:14" x14ac:dyDescent="0.25">
      <c r="A1134" s="15"/>
      <c r="B1134" s="15"/>
      <c r="C1134" s="15"/>
      <c r="D1134" s="15"/>
      <c r="E1134" s="15"/>
      <c r="F1134" s="15"/>
      <c r="G1134" s="19" t="str">
        <f>IFERROR(VLOOKUP($F1134,'POZ &amp; FİYAT'!$A$5:$C$44,3,FALSE),"")</f>
        <v/>
      </c>
      <c r="H1134" s="15"/>
      <c r="I1134" s="16"/>
      <c r="J1134" s="16"/>
      <c r="K1134" s="16"/>
      <c r="L1134" s="16"/>
      <c r="M1134" s="16"/>
      <c r="N1134" s="20" t="str">
        <f>IF(COUNT(I1134:M1134)=0,"",PRODUCT(I1134:M1134))</f>
        <v/>
      </c>
    </row>
    <row r="1135" spans="1:14" x14ac:dyDescent="0.25">
      <c r="A1135" s="17"/>
      <c r="B1135" s="17"/>
      <c r="C1135" s="17"/>
      <c r="D1135" s="17"/>
      <c r="E1135" s="17"/>
      <c r="F1135" s="17"/>
      <c r="G1135" s="19" t="str">
        <f>IFERROR(VLOOKUP($F1135,'POZ &amp; FİYAT'!$A$5:$C$44,3,FALSE),"")</f>
        <v/>
      </c>
      <c r="H1135" s="17"/>
      <c r="I1135" s="18"/>
      <c r="J1135" s="18"/>
      <c r="K1135" s="18"/>
      <c r="L1135" s="18"/>
      <c r="M1135" s="18"/>
      <c r="N1135" s="20" t="str">
        <f>IF(COUNT(I1135:M1135)=0,"",PRODUCT(I1135:M1135))</f>
        <v/>
      </c>
    </row>
    <row r="1136" spans="1:14" x14ac:dyDescent="0.25">
      <c r="A1136" s="15"/>
      <c r="B1136" s="15"/>
      <c r="C1136" s="15"/>
      <c r="D1136" s="15"/>
      <c r="E1136" s="15"/>
      <c r="F1136" s="15"/>
      <c r="G1136" s="19" t="str">
        <f>IFERROR(VLOOKUP($F1136,'POZ &amp; FİYAT'!$A$5:$C$44,3,FALSE),"")</f>
        <v/>
      </c>
      <c r="H1136" s="15"/>
      <c r="I1136" s="16"/>
      <c r="J1136" s="16"/>
      <c r="K1136" s="16"/>
      <c r="L1136" s="16"/>
      <c r="M1136" s="16"/>
      <c r="N1136" s="20" t="str">
        <f>IF(COUNT(I1136:M1136)=0,"",PRODUCT(I1136:M1136))</f>
        <v/>
      </c>
    </row>
    <row r="1137" spans="1:14" x14ac:dyDescent="0.25">
      <c r="A1137" s="17"/>
      <c r="B1137" s="17"/>
      <c r="C1137" s="17"/>
      <c r="D1137" s="17"/>
      <c r="E1137" s="17"/>
      <c r="F1137" s="17"/>
      <c r="G1137" s="19" t="str">
        <f>IFERROR(VLOOKUP($F1137,'POZ &amp; FİYAT'!$A$5:$C$44,3,FALSE),"")</f>
        <v/>
      </c>
      <c r="H1137" s="17"/>
      <c r="I1137" s="18"/>
      <c r="J1137" s="18"/>
      <c r="K1137" s="18"/>
      <c r="L1137" s="18"/>
      <c r="M1137" s="18"/>
      <c r="N1137" s="20" t="str">
        <f>IF(COUNT(I1137:M1137)=0,"",PRODUCT(I1137:M1137))</f>
        <v/>
      </c>
    </row>
    <row r="1138" spans="1:14" x14ac:dyDescent="0.25">
      <c r="A1138" s="15"/>
      <c r="B1138" s="15"/>
      <c r="C1138" s="15"/>
      <c r="D1138" s="15"/>
      <c r="E1138" s="15"/>
      <c r="F1138" s="15"/>
      <c r="G1138" s="19" t="str">
        <f>IFERROR(VLOOKUP($F1138,'POZ &amp; FİYAT'!$A$5:$C$44,3,FALSE),"")</f>
        <v/>
      </c>
      <c r="H1138" s="15"/>
      <c r="I1138" s="16"/>
      <c r="J1138" s="16"/>
      <c r="K1138" s="16"/>
      <c r="L1138" s="16"/>
      <c r="M1138" s="16"/>
      <c r="N1138" s="20" t="str">
        <f>IF(COUNT(I1138:M1138)=0,"",PRODUCT(I1138:M1138))</f>
        <v/>
      </c>
    </row>
    <row r="1139" spans="1:14" x14ac:dyDescent="0.25">
      <c r="A1139" s="17"/>
      <c r="B1139" s="17"/>
      <c r="C1139" s="17"/>
      <c r="D1139" s="17"/>
      <c r="E1139" s="17"/>
      <c r="F1139" s="17"/>
      <c r="G1139" s="19" t="str">
        <f>IFERROR(VLOOKUP($F1139,'POZ &amp; FİYAT'!$A$5:$C$44,3,FALSE),"")</f>
        <v/>
      </c>
      <c r="H1139" s="17"/>
      <c r="I1139" s="18"/>
      <c r="J1139" s="18"/>
      <c r="K1139" s="18"/>
      <c r="L1139" s="18"/>
      <c r="M1139" s="18"/>
      <c r="N1139" s="20" t="str">
        <f>IF(COUNT(I1139:M1139)=0,"",PRODUCT(I1139:M1139))</f>
        <v/>
      </c>
    </row>
    <row r="1140" spans="1:14" x14ac:dyDescent="0.25">
      <c r="A1140" s="15"/>
      <c r="B1140" s="15"/>
      <c r="C1140" s="15"/>
      <c r="D1140" s="15"/>
      <c r="E1140" s="15"/>
      <c r="F1140" s="15"/>
      <c r="G1140" s="19" t="str">
        <f>IFERROR(VLOOKUP($F1140,'POZ &amp; FİYAT'!$A$5:$C$44,3,FALSE),"")</f>
        <v/>
      </c>
      <c r="H1140" s="15"/>
      <c r="I1140" s="16"/>
      <c r="J1140" s="16"/>
      <c r="K1140" s="16"/>
      <c r="L1140" s="16"/>
      <c r="M1140" s="16"/>
      <c r="N1140" s="20" t="str">
        <f>IF(COUNT(I1140:M1140)=0,"",PRODUCT(I1140:M1140))</f>
        <v/>
      </c>
    </row>
    <row r="1141" spans="1:14" x14ac:dyDescent="0.25">
      <c r="A1141" s="17"/>
      <c r="B1141" s="17"/>
      <c r="C1141" s="17"/>
      <c r="D1141" s="17"/>
      <c r="E1141" s="17"/>
      <c r="F1141" s="17"/>
      <c r="G1141" s="19" t="str">
        <f>IFERROR(VLOOKUP($F1141,'POZ &amp; FİYAT'!$A$5:$C$44,3,FALSE),"")</f>
        <v/>
      </c>
      <c r="H1141" s="17"/>
      <c r="I1141" s="18"/>
      <c r="J1141" s="18"/>
      <c r="K1141" s="18"/>
      <c r="L1141" s="18"/>
      <c r="M1141" s="18"/>
      <c r="N1141" s="20" t="str">
        <f>IF(COUNT(I1141:M1141)=0,"",PRODUCT(I1141:M1141))</f>
        <v/>
      </c>
    </row>
    <row r="1142" spans="1:14" x14ac:dyDescent="0.25">
      <c r="A1142" s="15"/>
      <c r="B1142" s="15"/>
      <c r="C1142" s="15"/>
      <c r="D1142" s="15"/>
      <c r="E1142" s="15"/>
      <c r="F1142" s="15"/>
      <c r="G1142" s="19" t="str">
        <f>IFERROR(VLOOKUP($F1142,'POZ &amp; FİYAT'!$A$5:$C$44,3,FALSE),"")</f>
        <v/>
      </c>
      <c r="H1142" s="15"/>
      <c r="I1142" s="16"/>
      <c r="J1142" s="16"/>
      <c r="K1142" s="16"/>
      <c r="L1142" s="16"/>
      <c r="M1142" s="16"/>
      <c r="N1142" s="20" t="str">
        <f>IF(COUNT(I1142:M1142)=0,"",PRODUCT(I1142:M1142))</f>
        <v/>
      </c>
    </row>
    <row r="1143" spans="1:14" x14ac:dyDescent="0.25">
      <c r="A1143" s="17"/>
      <c r="B1143" s="17"/>
      <c r="C1143" s="17"/>
      <c r="D1143" s="17"/>
      <c r="E1143" s="17"/>
      <c r="F1143" s="17"/>
      <c r="G1143" s="19" t="str">
        <f>IFERROR(VLOOKUP($F1143,'POZ &amp; FİYAT'!$A$5:$C$44,3,FALSE),"")</f>
        <v/>
      </c>
      <c r="H1143" s="17"/>
      <c r="I1143" s="18"/>
      <c r="J1143" s="18"/>
      <c r="K1143" s="18"/>
      <c r="L1143" s="18"/>
      <c r="M1143" s="18"/>
      <c r="N1143" s="20" t="str">
        <f>IF(COUNT(I1143:M1143)=0,"",PRODUCT(I1143:M1143))</f>
        <v/>
      </c>
    </row>
    <row r="1144" spans="1:14" x14ac:dyDescent="0.25">
      <c r="A1144" s="15"/>
      <c r="B1144" s="15"/>
      <c r="C1144" s="15"/>
      <c r="D1144" s="15"/>
      <c r="E1144" s="15"/>
      <c r="F1144" s="15"/>
      <c r="G1144" s="19" t="str">
        <f>IFERROR(VLOOKUP($F1144,'POZ &amp; FİYAT'!$A$5:$C$44,3,FALSE),"")</f>
        <v/>
      </c>
      <c r="H1144" s="15"/>
      <c r="I1144" s="16"/>
      <c r="J1144" s="16"/>
      <c r="K1144" s="16"/>
      <c r="L1144" s="16"/>
      <c r="M1144" s="16"/>
      <c r="N1144" s="20" t="str">
        <f>IF(COUNT(I1144:M1144)=0,"",PRODUCT(I1144:M1144))</f>
        <v/>
      </c>
    </row>
    <row r="1145" spans="1:14" x14ac:dyDescent="0.25">
      <c r="A1145" s="17"/>
      <c r="B1145" s="17"/>
      <c r="C1145" s="17"/>
      <c r="D1145" s="17"/>
      <c r="E1145" s="17"/>
      <c r="F1145" s="17"/>
      <c r="G1145" s="19" t="str">
        <f>IFERROR(VLOOKUP($F1145,'POZ &amp; FİYAT'!$A$5:$C$44,3,FALSE),"")</f>
        <v/>
      </c>
      <c r="H1145" s="17"/>
      <c r="I1145" s="18"/>
      <c r="J1145" s="18"/>
      <c r="K1145" s="18"/>
      <c r="L1145" s="18"/>
      <c r="M1145" s="18"/>
      <c r="N1145" s="20" t="str">
        <f>IF(COUNT(I1145:M1145)=0,"",PRODUCT(I1145:M1145))</f>
        <v/>
      </c>
    </row>
    <row r="1146" spans="1:14" x14ac:dyDescent="0.25">
      <c r="A1146" s="15"/>
      <c r="B1146" s="15"/>
      <c r="C1146" s="15"/>
      <c r="D1146" s="15"/>
      <c r="E1146" s="15"/>
      <c r="F1146" s="15"/>
      <c r="G1146" s="19" t="str">
        <f>IFERROR(VLOOKUP($F1146,'POZ &amp; FİYAT'!$A$5:$C$44,3,FALSE),"")</f>
        <v/>
      </c>
      <c r="H1146" s="15"/>
      <c r="I1146" s="16"/>
      <c r="J1146" s="16"/>
      <c r="K1146" s="16"/>
      <c r="L1146" s="16"/>
      <c r="M1146" s="16"/>
      <c r="N1146" s="20" t="str">
        <f>IF(COUNT(I1146:M1146)=0,"",PRODUCT(I1146:M1146))</f>
        <v/>
      </c>
    </row>
    <row r="1147" spans="1:14" x14ac:dyDescent="0.25">
      <c r="A1147" s="17"/>
      <c r="B1147" s="17"/>
      <c r="C1147" s="17"/>
      <c r="D1147" s="17"/>
      <c r="E1147" s="17"/>
      <c r="F1147" s="17"/>
      <c r="G1147" s="19" t="str">
        <f>IFERROR(VLOOKUP($F1147,'POZ &amp; FİYAT'!$A$5:$C$44,3,FALSE),"")</f>
        <v/>
      </c>
      <c r="H1147" s="17"/>
      <c r="I1147" s="18"/>
      <c r="J1147" s="18"/>
      <c r="K1147" s="18"/>
      <c r="L1147" s="18"/>
      <c r="M1147" s="18"/>
      <c r="N1147" s="20" t="str">
        <f>IF(COUNT(I1147:M1147)=0,"",PRODUCT(I1147:M1147))</f>
        <v/>
      </c>
    </row>
    <row r="1148" spans="1:14" x14ac:dyDescent="0.25">
      <c r="A1148" s="15"/>
      <c r="B1148" s="15"/>
      <c r="C1148" s="15"/>
      <c r="D1148" s="15"/>
      <c r="E1148" s="15"/>
      <c r="F1148" s="15"/>
      <c r="G1148" s="19" t="str">
        <f>IFERROR(VLOOKUP($F1148,'POZ &amp; FİYAT'!$A$5:$C$44,3,FALSE),"")</f>
        <v/>
      </c>
      <c r="H1148" s="15"/>
      <c r="I1148" s="16"/>
      <c r="J1148" s="16"/>
      <c r="K1148" s="16"/>
      <c r="L1148" s="16"/>
      <c r="M1148" s="16"/>
      <c r="N1148" s="20" t="str">
        <f>IF(COUNT(I1148:M1148)=0,"",PRODUCT(I1148:M1148))</f>
        <v/>
      </c>
    </row>
    <row r="1149" spans="1:14" x14ac:dyDescent="0.25">
      <c r="A1149" s="17"/>
      <c r="B1149" s="17"/>
      <c r="C1149" s="17"/>
      <c r="D1149" s="17"/>
      <c r="E1149" s="17"/>
      <c r="F1149" s="17"/>
      <c r="G1149" s="19" t="str">
        <f>IFERROR(VLOOKUP($F1149,'POZ &amp; FİYAT'!$A$5:$C$44,3,FALSE),"")</f>
        <v/>
      </c>
      <c r="H1149" s="17"/>
      <c r="I1149" s="18"/>
      <c r="J1149" s="18"/>
      <c r="K1149" s="18"/>
      <c r="L1149" s="18"/>
      <c r="M1149" s="18"/>
      <c r="N1149" s="20" t="str">
        <f>IF(COUNT(I1149:M1149)=0,"",PRODUCT(I1149:M1149))</f>
        <v/>
      </c>
    </row>
    <row r="1150" spans="1:14" x14ac:dyDescent="0.25">
      <c r="A1150" s="15"/>
      <c r="B1150" s="15"/>
      <c r="C1150" s="15"/>
      <c r="D1150" s="15"/>
      <c r="E1150" s="15"/>
      <c r="F1150" s="15"/>
      <c r="G1150" s="19" t="str">
        <f>IFERROR(VLOOKUP($F1150,'POZ &amp; FİYAT'!$A$5:$C$44,3,FALSE),"")</f>
        <v/>
      </c>
      <c r="H1150" s="15"/>
      <c r="I1150" s="16"/>
      <c r="J1150" s="16"/>
      <c r="K1150" s="16"/>
      <c r="L1150" s="16"/>
      <c r="M1150" s="16"/>
      <c r="N1150" s="20" t="str">
        <f>IF(COUNT(I1150:M1150)=0,"",PRODUCT(I1150:M1150))</f>
        <v/>
      </c>
    </row>
    <row r="1151" spans="1:14" x14ac:dyDescent="0.25">
      <c r="A1151" s="17"/>
      <c r="B1151" s="17"/>
      <c r="C1151" s="17"/>
      <c r="D1151" s="17"/>
      <c r="E1151" s="17"/>
      <c r="F1151" s="17"/>
      <c r="G1151" s="19" t="str">
        <f>IFERROR(VLOOKUP($F1151,'POZ &amp; FİYAT'!$A$5:$C$44,3,FALSE),"")</f>
        <v/>
      </c>
      <c r="H1151" s="17"/>
      <c r="I1151" s="18"/>
      <c r="J1151" s="18"/>
      <c r="K1151" s="18"/>
      <c r="L1151" s="18"/>
      <c r="M1151" s="18"/>
      <c r="N1151" s="20" t="str">
        <f>IF(COUNT(I1151:M1151)=0,"",PRODUCT(I1151:M1151))</f>
        <v/>
      </c>
    </row>
    <row r="1152" spans="1:14" x14ac:dyDescent="0.25">
      <c r="A1152" s="15"/>
      <c r="B1152" s="15"/>
      <c r="C1152" s="15"/>
      <c r="D1152" s="15"/>
      <c r="E1152" s="15"/>
      <c r="F1152" s="15"/>
      <c r="G1152" s="19" t="str">
        <f>IFERROR(VLOOKUP($F1152,'POZ &amp; FİYAT'!$A$5:$C$44,3,FALSE),"")</f>
        <v/>
      </c>
      <c r="H1152" s="15"/>
      <c r="I1152" s="16"/>
      <c r="J1152" s="16"/>
      <c r="K1152" s="16"/>
      <c r="L1152" s="16"/>
      <c r="M1152" s="16"/>
      <c r="N1152" s="20" t="str">
        <f>IF(COUNT(I1152:M1152)=0,"",PRODUCT(I1152:M1152))</f>
        <v/>
      </c>
    </row>
    <row r="1153" spans="1:14" x14ac:dyDescent="0.25">
      <c r="A1153" s="17"/>
      <c r="B1153" s="17"/>
      <c r="C1153" s="17"/>
      <c r="D1153" s="17"/>
      <c r="E1153" s="17"/>
      <c r="F1153" s="17"/>
      <c r="G1153" s="19" t="str">
        <f>IFERROR(VLOOKUP($F1153,'POZ &amp; FİYAT'!$A$5:$C$44,3,FALSE),"")</f>
        <v/>
      </c>
      <c r="H1153" s="17"/>
      <c r="I1153" s="18"/>
      <c r="J1153" s="18"/>
      <c r="K1153" s="18"/>
      <c r="L1153" s="18"/>
      <c r="M1153" s="18"/>
      <c r="N1153" s="20" t="str">
        <f>IF(COUNT(I1153:M1153)=0,"",PRODUCT(I1153:M1153))</f>
        <v/>
      </c>
    </row>
    <row r="1154" spans="1:14" x14ac:dyDescent="0.25">
      <c r="A1154" s="15"/>
      <c r="B1154" s="15"/>
      <c r="C1154" s="15"/>
      <c r="D1154" s="15"/>
      <c r="E1154" s="15"/>
      <c r="F1154" s="15"/>
      <c r="G1154" s="19" t="str">
        <f>IFERROR(VLOOKUP($F1154,'POZ &amp; FİYAT'!$A$5:$C$44,3,FALSE),"")</f>
        <v/>
      </c>
      <c r="H1154" s="15"/>
      <c r="I1154" s="16"/>
      <c r="J1154" s="16"/>
      <c r="K1154" s="16"/>
      <c r="L1154" s="16"/>
      <c r="M1154" s="16"/>
      <c r="N1154" s="20" t="str">
        <f>IF(COUNT(I1154:M1154)=0,"",PRODUCT(I1154:M1154))</f>
        <v/>
      </c>
    </row>
    <row r="1155" spans="1:14" x14ac:dyDescent="0.25">
      <c r="A1155" s="17"/>
      <c r="B1155" s="17"/>
      <c r="C1155" s="17"/>
      <c r="D1155" s="17"/>
      <c r="E1155" s="17"/>
      <c r="F1155" s="17"/>
      <c r="G1155" s="19" t="str">
        <f>IFERROR(VLOOKUP($F1155,'POZ &amp; FİYAT'!$A$5:$C$44,3,FALSE),"")</f>
        <v/>
      </c>
      <c r="H1155" s="17"/>
      <c r="I1155" s="18"/>
      <c r="J1155" s="18"/>
      <c r="K1155" s="18"/>
      <c r="L1155" s="18"/>
      <c r="M1155" s="18"/>
      <c r="N1155" s="20" t="str">
        <f>IF(COUNT(I1155:M1155)=0,"",PRODUCT(I1155:M1155))</f>
        <v/>
      </c>
    </row>
    <row r="1156" spans="1:14" x14ac:dyDescent="0.25">
      <c r="A1156" s="15"/>
      <c r="B1156" s="15"/>
      <c r="C1156" s="15"/>
      <c r="D1156" s="15"/>
      <c r="E1156" s="15"/>
      <c r="F1156" s="15"/>
      <c r="G1156" s="19" t="str">
        <f>IFERROR(VLOOKUP($F1156,'POZ &amp; FİYAT'!$A$5:$C$44,3,FALSE),"")</f>
        <v/>
      </c>
      <c r="H1156" s="15"/>
      <c r="I1156" s="16"/>
      <c r="J1156" s="16"/>
      <c r="K1156" s="16"/>
      <c r="L1156" s="16"/>
      <c r="M1156" s="16"/>
      <c r="N1156" s="20" t="str">
        <f>IF(COUNT(I1156:M1156)=0,"",PRODUCT(I1156:M1156))</f>
        <v/>
      </c>
    </row>
    <row r="1157" spans="1:14" x14ac:dyDescent="0.25">
      <c r="A1157" s="17"/>
      <c r="B1157" s="17"/>
      <c r="C1157" s="17"/>
      <c r="D1157" s="17"/>
      <c r="E1157" s="17"/>
      <c r="F1157" s="17"/>
      <c r="G1157" s="19" t="str">
        <f>IFERROR(VLOOKUP($F1157,'POZ &amp; FİYAT'!$A$5:$C$44,3,FALSE),"")</f>
        <v/>
      </c>
      <c r="H1157" s="17"/>
      <c r="I1157" s="18"/>
      <c r="J1157" s="18"/>
      <c r="K1157" s="18"/>
      <c r="L1157" s="18"/>
      <c r="M1157" s="18"/>
      <c r="N1157" s="20" t="str">
        <f>IF(COUNT(I1157:M1157)=0,"",PRODUCT(I1157:M1157))</f>
        <v/>
      </c>
    </row>
    <row r="1158" spans="1:14" x14ac:dyDescent="0.25">
      <c r="A1158" s="15"/>
      <c r="B1158" s="15"/>
      <c r="C1158" s="15"/>
      <c r="D1158" s="15"/>
      <c r="E1158" s="15"/>
      <c r="F1158" s="15"/>
      <c r="G1158" s="19" t="str">
        <f>IFERROR(VLOOKUP($F1158,'POZ &amp; FİYAT'!$A$5:$C$44,3,FALSE),"")</f>
        <v/>
      </c>
      <c r="H1158" s="15"/>
      <c r="I1158" s="16"/>
      <c r="J1158" s="16"/>
      <c r="K1158" s="16"/>
      <c r="L1158" s="16"/>
      <c r="M1158" s="16"/>
      <c r="N1158" s="20" t="str">
        <f>IF(COUNT(I1158:M1158)=0,"",PRODUCT(I1158:M1158))</f>
        <v/>
      </c>
    </row>
    <row r="1159" spans="1:14" x14ac:dyDescent="0.25">
      <c r="A1159" s="17"/>
      <c r="B1159" s="17"/>
      <c r="C1159" s="17"/>
      <c r="D1159" s="17"/>
      <c r="E1159" s="17"/>
      <c r="F1159" s="17"/>
      <c r="G1159" s="19" t="str">
        <f>IFERROR(VLOOKUP($F1159,'POZ &amp; FİYAT'!$A$5:$C$44,3,FALSE),"")</f>
        <v/>
      </c>
      <c r="H1159" s="17"/>
      <c r="I1159" s="18"/>
      <c r="J1159" s="18"/>
      <c r="K1159" s="18"/>
      <c r="L1159" s="18"/>
      <c r="M1159" s="18"/>
      <c r="N1159" s="20" t="str">
        <f>IF(COUNT(I1159:M1159)=0,"",PRODUCT(I1159:M1159))</f>
        <v/>
      </c>
    </row>
    <row r="1160" spans="1:14" x14ac:dyDescent="0.25">
      <c r="A1160" s="15"/>
      <c r="B1160" s="15"/>
      <c r="C1160" s="15"/>
      <c r="D1160" s="15"/>
      <c r="E1160" s="15"/>
      <c r="F1160" s="15"/>
      <c r="G1160" s="19" t="str">
        <f>IFERROR(VLOOKUP($F1160,'POZ &amp; FİYAT'!$A$5:$C$44,3,FALSE),"")</f>
        <v/>
      </c>
      <c r="H1160" s="15"/>
      <c r="I1160" s="16"/>
      <c r="J1160" s="16"/>
      <c r="K1160" s="16"/>
      <c r="L1160" s="16"/>
      <c r="M1160" s="16"/>
      <c r="N1160" s="20" t="str">
        <f>IF(COUNT(I1160:M1160)=0,"",PRODUCT(I1160:M1160))</f>
        <v/>
      </c>
    </row>
    <row r="1161" spans="1:14" x14ac:dyDescent="0.25">
      <c r="A1161" s="17"/>
      <c r="B1161" s="17"/>
      <c r="C1161" s="17"/>
      <c r="D1161" s="17"/>
      <c r="E1161" s="17"/>
      <c r="F1161" s="17"/>
      <c r="G1161" s="19" t="str">
        <f>IFERROR(VLOOKUP($F1161,'POZ &amp; FİYAT'!$A$5:$C$44,3,FALSE),"")</f>
        <v/>
      </c>
      <c r="H1161" s="17"/>
      <c r="I1161" s="18"/>
      <c r="J1161" s="18"/>
      <c r="K1161" s="18"/>
      <c r="L1161" s="18"/>
      <c r="M1161" s="18"/>
      <c r="N1161" s="20" t="str">
        <f>IF(COUNT(I1161:M1161)=0,"",PRODUCT(I1161:M1161))</f>
        <v/>
      </c>
    </row>
    <row r="1162" spans="1:14" x14ac:dyDescent="0.25">
      <c r="A1162" s="15"/>
      <c r="B1162" s="15"/>
      <c r="C1162" s="15"/>
      <c r="D1162" s="15"/>
      <c r="E1162" s="15"/>
      <c r="F1162" s="15"/>
      <c r="G1162" s="19" t="str">
        <f>IFERROR(VLOOKUP($F1162,'POZ &amp; FİYAT'!$A$5:$C$44,3,FALSE),"")</f>
        <v/>
      </c>
      <c r="H1162" s="15"/>
      <c r="I1162" s="16"/>
      <c r="J1162" s="16"/>
      <c r="K1162" s="16"/>
      <c r="L1162" s="16"/>
      <c r="M1162" s="16"/>
      <c r="N1162" s="20" t="str">
        <f>IF(COUNT(I1162:M1162)=0,"",PRODUCT(I1162:M1162))</f>
        <v/>
      </c>
    </row>
    <row r="1163" spans="1:14" x14ac:dyDescent="0.25">
      <c r="A1163" s="17"/>
      <c r="B1163" s="17"/>
      <c r="C1163" s="17"/>
      <c r="D1163" s="17"/>
      <c r="E1163" s="17"/>
      <c r="F1163" s="17"/>
      <c r="G1163" s="19" t="str">
        <f>IFERROR(VLOOKUP($F1163,'POZ &amp; FİYAT'!$A$5:$C$44,3,FALSE),"")</f>
        <v/>
      </c>
      <c r="H1163" s="17"/>
      <c r="I1163" s="18"/>
      <c r="J1163" s="18"/>
      <c r="K1163" s="18"/>
      <c r="L1163" s="18"/>
      <c r="M1163" s="18"/>
      <c r="N1163" s="20" t="str">
        <f>IF(COUNT(I1163:M1163)=0,"",PRODUCT(I1163:M1163))</f>
        <v/>
      </c>
    </row>
    <row r="1164" spans="1:14" x14ac:dyDescent="0.25">
      <c r="A1164" s="15"/>
      <c r="B1164" s="15"/>
      <c r="C1164" s="15"/>
      <c r="D1164" s="15"/>
      <c r="E1164" s="15"/>
      <c r="F1164" s="15"/>
      <c r="G1164" s="19" t="str">
        <f>IFERROR(VLOOKUP($F1164,'POZ &amp; FİYAT'!$A$5:$C$44,3,FALSE),"")</f>
        <v/>
      </c>
      <c r="H1164" s="15"/>
      <c r="I1164" s="16"/>
      <c r="J1164" s="16"/>
      <c r="K1164" s="16"/>
      <c r="L1164" s="16"/>
      <c r="M1164" s="16"/>
      <c r="N1164" s="20" t="str">
        <f>IF(COUNT(I1164:M1164)=0,"",PRODUCT(I1164:M1164))</f>
        <v/>
      </c>
    </row>
    <row r="1165" spans="1:14" x14ac:dyDescent="0.25">
      <c r="A1165" s="17"/>
      <c r="B1165" s="17"/>
      <c r="C1165" s="17"/>
      <c r="D1165" s="17"/>
      <c r="E1165" s="17"/>
      <c r="F1165" s="17"/>
      <c r="G1165" s="19" t="str">
        <f>IFERROR(VLOOKUP($F1165,'POZ &amp; FİYAT'!$A$5:$C$44,3,FALSE),"")</f>
        <v/>
      </c>
      <c r="H1165" s="17"/>
      <c r="I1165" s="18"/>
      <c r="J1165" s="18"/>
      <c r="K1165" s="18"/>
      <c r="L1165" s="18"/>
      <c r="M1165" s="18"/>
      <c r="N1165" s="20" t="str">
        <f>IF(COUNT(I1165:M1165)=0,"",PRODUCT(I1165:M1165))</f>
        <v/>
      </c>
    </row>
    <row r="1166" spans="1:14" x14ac:dyDescent="0.25">
      <c r="A1166" s="15"/>
      <c r="B1166" s="15"/>
      <c r="C1166" s="15"/>
      <c r="D1166" s="15"/>
      <c r="E1166" s="15"/>
      <c r="F1166" s="15"/>
      <c r="G1166" s="19" t="str">
        <f>IFERROR(VLOOKUP($F1166,'POZ &amp; FİYAT'!$A$5:$C$44,3,FALSE),"")</f>
        <v/>
      </c>
      <c r="H1166" s="15"/>
      <c r="I1166" s="16"/>
      <c r="J1166" s="16"/>
      <c r="K1166" s="16"/>
      <c r="L1166" s="16"/>
      <c r="M1166" s="16"/>
      <c r="N1166" s="20" t="str">
        <f>IF(COUNT(I1166:M1166)=0,"",PRODUCT(I1166:M1166))</f>
        <v/>
      </c>
    </row>
    <row r="1167" spans="1:14" x14ac:dyDescent="0.25">
      <c r="A1167" s="17"/>
      <c r="B1167" s="17"/>
      <c r="C1167" s="17"/>
      <c r="D1167" s="17"/>
      <c r="E1167" s="17"/>
      <c r="F1167" s="17"/>
      <c r="G1167" s="19" t="str">
        <f>IFERROR(VLOOKUP($F1167,'POZ &amp; FİYAT'!$A$5:$C$44,3,FALSE),"")</f>
        <v/>
      </c>
      <c r="H1167" s="17"/>
      <c r="I1167" s="18"/>
      <c r="J1167" s="18"/>
      <c r="K1167" s="18"/>
      <c r="L1167" s="18"/>
      <c r="M1167" s="18"/>
      <c r="N1167" s="20" t="str">
        <f>IF(COUNT(I1167:M1167)=0,"",PRODUCT(I1167:M1167))</f>
        <v/>
      </c>
    </row>
    <row r="1168" spans="1:14" x14ac:dyDescent="0.25">
      <c r="A1168" s="15"/>
      <c r="B1168" s="15"/>
      <c r="C1168" s="15"/>
      <c r="D1168" s="15"/>
      <c r="E1168" s="15"/>
      <c r="F1168" s="15"/>
      <c r="G1168" s="19" t="str">
        <f>IFERROR(VLOOKUP($F1168,'POZ &amp; FİYAT'!$A$5:$C$44,3,FALSE),"")</f>
        <v/>
      </c>
      <c r="H1168" s="15"/>
      <c r="I1168" s="16"/>
      <c r="J1168" s="16"/>
      <c r="K1168" s="16"/>
      <c r="L1168" s="16"/>
      <c r="M1168" s="16"/>
      <c r="N1168" s="20" t="str">
        <f>IF(COUNT(I1168:M1168)=0,"",PRODUCT(I1168:M1168))</f>
        <v/>
      </c>
    </row>
    <row r="1169" spans="1:14" x14ac:dyDescent="0.25">
      <c r="A1169" s="17"/>
      <c r="B1169" s="17"/>
      <c r="C1169" s="17"/>
      <c r="D1169" s="17"/>
      <c r="E1169" s="17"/>
      <c r="F1169" s="17"/>
      <c r="G1169" s="19" t="str">
        <f>IFERROR(VLOOKUP($F1169,'POZ &amp; FİYAT'!$A$5:$C$44,3,FALSE),"")</f>
        <v/>
      </c>
      <c r="H1169" s="17"/>
      <c r="I1169" s="18"/>
      <c r="J1169" s="18"/>
      <c r="K1169" s="18"/>
      <c r="L1169" s="18"/>
      <c r="M1169" s="18"/>
      <c r="N1169" s="20" t="str">
        <f>IF(COUNT(I1169:M1169)=0,"",PRODUCT(I1169:M1169))</f>
        <v/>
      </c>
    </row>
    <row r="1170" spans="1:14" x14ac:dyDescent="0.25">
      <c r="A1170" s="15"/>
      <c r="B1170" s="15"/>
      <c r="C1170" s="15"/>
      <c r="D1170" s="15"/>
      <c r="E1170" s="15"/>
      <c r="F1170" s="15"/>
      <c r="G1170" s="19" t="str">
        <f>IFERROR(VLOOKUP($F1170,'POZ &amp; FİYAT'!$A$5:$C$44,3,FALSE),"")</f>
        <v/>
      </c>
      <c r="H1170" s="15"/>
      <c r="I1170" s="16"/>
      <c r="J1170" s="16"/>
      <c r="K1170" s="16"/>
      <c r="L1170" s="16"/>
      <c r="M1170" s="16"/>
      <c r="N1170" s="20" t="str">
        <f>IF(COUNT(I1170:M1170)=0,"",PRODUCT(I1170:M1170))</f>
        <v/>
      </c>
    </row>
    <row r="1171" spans="1:14" x14ac:dyDescent="0.25">
      <c r="A1171" s="17"/>
      <c r="B1171" s="17"/>
      <c r="C1171" s="17"/>
      <c r="D1171" s="17"/>
      <c r="E1171" s="17"/>
      <c r="F1171" s="17"/>
      <c r="G1171" s="19" t="str">
        <f>IFERROR(VLOOKUP($F1171,'POZ &amp; FİYAT'!$A$5:$C$44,3,FALSE),"")</f>
        <v/>
      </c>
      <c r="H1171" s="17"/>
      <c r="I1171" s="18"/>
      <c r="J1171" s="18"/>
      <c r="K1171" s="18"/>
      <c r="L1171" s="18"/>
      <c r="M1171" s="18"/>
      <c r="N1171" s="20" t="str">
        <f>IF(COUNT(I1171:M1171)=0,"",PRODUCT(I1171:M1171))</f>
        <v/>
      </c>
    </row>
    <row r="1172" spans="1:14" x14ac:dyDescent="0.25">
      <c r="A1172" s="15"/>
      <c r="B1172" s="15"/>
      <c r="C1172" s="15"/>
      <c r="D1172" s="15"/>
      <c r="E1172" s="15"/>
      <c r="F1172" s="15"/>
      <c r="G1172" s="19" t="str">
        <f>IFERROR(VLOOKUP($F1172,'POZ &amp; FİYAT'!$A$5:$C$44,3,FALSE),"")</f>
        <v/>
      </c>
      <c r="H1172" s="15"/>
      <c r="I1172" s="16"/>
      <c r="J1172" s="16"/>
      <c r="K1172" s="16"/>
      <c r="L1172" s="16"/>
      <c r="M1172" s="16"/>
      <c r="N1172" s="20" t="str">
        <f>IF(COUNT(I1172:M1172)=0,"",PRODUCT(I1172:M1172))</f>
        <v/>
      </c>
    </row>
    <row r="1173" spans="1:14" x14ac:dyDescent="0.25">
      <c r="A1173" s="17"/>
      <c r="B1173" s="17"/>
      <c r="C1173" s="17"/>
      <c r="D1173" s="17"/>
      <c r="E1173" s="17"/>
      <c r="F1173" s="17"/>
      <c r="G1173" s="19" t="str">
        <f>IFERROR(VLOOKUP($F1173,'POZ &amp; FİYAT'!$A$5:$C$44,3,FALSE),"")</f>
        <v/>
      </c>
      <c r="H1173" s="17"/>
      <c r="I1173" s="18"/>
      <c r="J1173" s="18"/>
      <c r="K1173" s="18"/>
      <c r="L1173" s="18"/>
      <c r="M1173" s="18"/>
      <c r="N1173" s="20" t="str">
        <f>IF(COUNT(I1173:M1173)=0,"",PRODUCT(I1173:M1173))</f>
        <v/>
      </c>
    </row>
    <row r="1174" spans="1:14" x14ac:dyDescent="0.25">
      <c r="A1174" s="15"/>
      <c r="B1174" s="15"/>
      <c r="C1174" s="15"/>
      <c r="D1174" s="15"/>
      <c r="E1174" s="15"/>
      <c r="F1174" s="15"/>
      <c r="G1174" s="19" t="str">
        <f>IFERROR(VLOOKUP($F1174,'POZ &amp; FİYAT'!$A$5:$C$44,3,FALSE),"")</f>
        <v/>
      </c>
      <c r="H1174" s="15"/>
      <c r="I1174" s="16"/>
      <c r="J1174" s="16"/>
      <c r="K1174" s="16"/>
      <c r="L1174" s="16"/>
      <c r="M1174" s="16"/>
      <c r="N1174" s="20" t="str">
        <f>IF(COUNT(I1174:M1174)=0,"",PRODUCT(I1174:M1174))</f>
        <v/>
      </c>
    </row>
    <row r="1175" spans="1:14" x14ac:dyDescent="0.25">
      <c r="A1175" s="17"/>
      <c r="B1175" s="17"/>
      <c r="C1175" s="17"/>
      <c r="D1175" s="17"/>
      <c r="E1175" s="17"/>
      <c r="F1175" s="17"/>
      <c r="G1175" s="19" t="str">
        <f>IFERROR(VLOOKUP($F1175,'POZ &amp; FİYAT'!$A$5:$C$44,3,FALSE),"")</f>
        <v/>
      </c>
      <c r="H1175" s="17"/>
      <c r="I1175" s="18"/>
      <c r="J1175" s="18"/>
      <c r="K1175" s="18"/>
      <c r="L1175" s="18"/>
      <c r="M1175" s="18"/>
      <c r="N1175" s="20" t="str">
        <f>IF(COUNT(I1175:M1175)=0,"",PRODUCT(I1175:M1175))</f>
        <v/>
      </c>
    </row>
    <row r="1176" spans="1:14" x14ac:dyDescent="0.25">
      <c r="A1176" s="15"/>
      <c r="B1176" s="15"/>
      <c r="C1176" s="15"/>
      <c r="D1176" s="15"/>
      <c r="E1176" s="15"/>
      <c r="F1176" s="15"/>
      <c r="G1176" s="19" t="str">
        <f>IFERROR(VLOOKUP($F1176,'POZ &amp; FİYAT'!$A$5:$C$44,3,FALSE),"")</f>
        <v/>
      </c>
      <c r="H1176" s="15"/>
      <c r="I1176" s="16"/>
      <c r="J1176" s="16"/>
      <c r="K1176" s="16"/>
      <c r="L1176" s="16"/>
      <c r="M1176" s="16"/>
      <c r="N1176" s="20" t="str">
        <f>IF(COUNT(I1176:M1176)=0,"",PRODUCT(I1176:M1176))</f>
        <v/>
      </c>
    </row>
    <row r="1177" spans="1:14" x14ac:dyDescent="0.25">
      <c r="A1177" s="17"/>
      <c r="B1177" s="17"/>
      <c r="C1177" s="17"/>
      <c r="D1177" s="17"/>
      <c r="E1177" s="17"/>
      <c r="F1177" s="17"/>
      <c r="G1177" s="19" t="str">
        <f>IFERROR(VLOOKUP($F1177,'POZ &amp; FİYAT'!$A$5:$C$44,3,FALSE),"")</f>
        <v/>
      </c>
      <c r="H1177" s="17"/>
      <c r="I1177" s="18"/>
      <c r="J1177" s="18"/>
      <c r="K1177" s="18"/>
      <c r="L1177" s="18"/>
      <c r="M1177" s="18"/>
      <c r="N1177" s="20" t="str">
        <f>IF(COUNT(I1177:M1177)=0,"",PRODUCT(I1177:M1177))</f>
        <v/>
      </c>
    </row>
    <row r="1178" spans="1:14" x14ac:dyDescent="0.25">
      <c r="A1178" s="15"/>
      <c r="B1178" s="15"/>
      <c r="C1178" s="15"/>
      <c r="D1178" s="15"/>
      <c r="E1178" s="15"/>
      <c r="F1178" s="15"/>
      <c r="G1178" s="19" t="str">
        <f>IFERROR(VLOOKUP($F1178,'POZ &amp; FİYAT'!$A$5:$C$44,3,FALSE),"")</f>
        <v/>
      </c>
      <c r="H1178" s="15"/>
      <c r="I1178" s="16"/>
      <c r="J1178" s="16"/>
      <c r="K1178" s="16"/>
      <c r="L1178" s="16"/>
      <c r="M1178" s="16"/>
      <c r="N1178" s="20" t="str">
        <f>IF(COUNT(I1178:M1178)=0,"",PRODUCT(I1178:M1178))</f>
        <v/>
      </c>
    </row>
    <row r="1179" spans="1:14" x14ac:dyDescent="0.25">
      <c r="A1179" s="17"/>
      <c r="B1179" s="17"/>
      <c r="C1179" s="17"/>
      <c r="D1179" s="17"/>
      <c r="E1179" s="17"/>
      <c r="F1179" s="17"/>
      <c r="G1179" s="19" t="str">
        <f>IFERROR(VLOOKUP($F1179,'POZ &amp; FİYAT'!$A$5:$C$44,3,FALSE),"")</f>
        <v/>
      </c>
      <c r="H1179" s="17"/>
      <c r="I1179" s="18"/>
      <c r="J1179" s="18"/>
      <c r="K1179" s="18"/>
      <c r="L1179" s="18"/>
      <c r="M1179" s="18"/>
      <c r="N1179" s="20" t="str">
        <f>IF(COUNT(I1179:M1179)=0,"",PRODUCT(I1179:M1179))</f>
        <v/>
      </c>
    </row>
    <row r="1180" spans="1:14" x14ac:dyDescent="0.25">
      <c r="A1180" s="15"/>
      <c r="B1180" s="15"/>
      <c r="C1180" s="15"/>
      <c r="D1180" s="15"/>
      <c r="E1180" s="15"/>
      <c r="F1180" s="15"/>
      <c r="G1180" s="19" t="str">
        <f>IFERROR(VLOOKUP($F1180,'POZ &amp; FİYAT'!$A$5:$C$44,3,FALSE),"")</f>
        <v/>
      </c>
      <c r="H1180" s="15"/>
      <c r="I1180" s="16"/>
      <c r="J1180" s="16"/>
      <c r="K1180" s="16"/>
      <c r="L1180" s="16"/>
      <c r="M1180" s="16"/>
      <c r="N1180" s="20" t="str">
        <f>IF(COUNT(I1180:M1180)=0,"",PRODUCT(I1180:M1180))</f>
        <v/>
      </c>
    </row>
    <row r="1181" spans="1:14" x14ac:dyDescent="0.25">
      <c r="A1181" s="17"/>
      <c r="B1181" s="17"/>
      <c r="C1181" s="17"/>
      <c r="D1181" s="17"/>
      <c r="E1181" s="17"/>
      <c r="F1181" s="17"/>
      <c r="G1181" s="19" t="str">
        <f>IFERROR(VLOOKUP($F1181,'POZ &amp; FİYAT'!$A$5:$C$44,3,FALSE),"")</f>
        <v/>
      </c>
      <c r="H1181" s="17"/>
      <c r="I1181" s="18"/>
      <c r="J1181" s="18"/>
      <c r="K1181" s="18"/>
      <c r="L1181" s="18"/>
      <c r="M1181" s="18"/>
      <c r="N1181" s="20" t="str">
        <f>IF(COUNT(I1181:M1181)=0,"",PRODUCT(I1181:M1181))</f>
        <v/>
      </c>
    </row>
    <row r="1182" spans="1:14" x14ac:dyDescent="0.25">
      <c r="A1182" s="15"/>
      <c r="B1182" s="15"/>
      <c r="C1182" s="15"/>
      <c r="D1182" s="15"/>
      <c r="E1182" s="15"/>
      <c r="F1182" s="15"/>
      <c r="G1182" s="19" t="str">
        <f>IFERROR(VLOOKUP($F1182,'POZ &amp; FİYAT'!$A$5:$C$44,3,FALSE),"")</f>
        <v/>
      </c>
      <c r="H1182" s="15"/>
      <c r="I1182" s="16"/>
      <c r="J1182" s="16"/>
      <c r="K1182" s="16"/>
      <c r="L1182" s="16"/>
      <c r="M1182" s="16"/>
      <c r="N1182" s="20" t="str">
        <f>IF(COUNT(I1182:M1182)=0,"",PRODUCT(I1182:M1182))</f>
        <v/>
      </c>
    </row>
    <row r="1183" spans="1:14" x14ac:dyDescent="0.25">
      <c r="A1183" s="17"/>
      <c r="B1183" s="17"/>
      <c r="C1183" s="17"/>
      <c r="D1183" s="17"/>
      <c r="E1183" s="17"/>
      <c r="F1183" s="17"/>
      <c r="G1183" s="19" t="str">
        <f>IFERROR(VLOOKUP($F1183,'POZ &amp; FİYAT'!$A$5:$C$44,3,FALSE),"")</f>
        <v/>
      </c>
      <c r="H1183" s="17"/>
      <c r="I1183" s="18"/>
      <c r="J1183" s="18"/>
      <c r="K1183" s="18"/>
      <c r="L1183" s="18"/>
      <c r="M1183" s="18"/>
      <c r="N1183" s="20" t="str">
        <f>IF(COUNT(I1183:M1183)=0,"",PRODUCT(I1183:M1183))</f>
        <v/>
      </c>
    </row>
    <row r="1184" spans="1:14" x14ac:dyDescent="0.25">
      <c r="A1184" s="15"/>
      <c r="B1184" s="15"/>
      <c r="C1184" s="15"/>
      <c r="D1184" s="15"/>
      <c r="E1184" s="15"/>
      <c r="F1184" s="15"/>
      <c r="G1184" s="19" t="str">
        <f>IFERROR(VLOOKUP($F1184,'POZ &amp; FİYAT'!$A$5:$C$44,3,FALSE),"")</f>
        <v/>
      </c>
      <c r="H1184" s="15"/>
      <c r="I1184" s="16"/>
      <c r="J1184" s="16"/>
      <c r="K1184" s="16"/>
      <c r="L1184" s="16"/>
      <c r="M1184" s="16"/>
      <c r="N1184" s="20" t="str">
        <f>IF(COUNT(I1184:M1184)=0,"",PRODUCT(I1184:M1184))</f>
        <v/>
      </c>
    </row>
    <row r="1185" spans="1:14" x14ac:dyDescent="0.25">
      <c r="A1185" s="17"/>
      <c r="B1185" s="17"/>
      <c r="C1185" s="17"/>
      <c r="D1185" s="17"/>
      <c r="E1185" s="17"/>
      <c r="F1185" s="17"/>
      <c r="G1185" s="19" t="str">
        <f>IFERROR(VLOOKUP($F1185,'POZ &amp; FİYAT'!$A$5:$C$44,3,FALSE),"")</f>
        <v/>
      </c>
      <c r="H1185" s="17"/>
      <c r="I1185" s="18"/>
      <c r="J1185" s="18"/>
      <c r="K1185" s="18"/>
      <c r="L1185" s="18"/>
      <c r="M1185" s="18"/>
      <c r="N1185" s="20" t="str">
        <f>IF(COUNT(I1185:M1185)=0,"",PRODUCT(I1185:M1185))</f>
        <v/>
      </c>
    </row>
    <row r="1186" spans="1:14" x14ac:dyDescent="0.25">
      <c r="A1186" s="15"/>
      <c r="B1186" s="15"/>
      <c r="C1186" s="15"/>
      <c r="D1186" s="15"/>
      <c r="E1186" s="15"/>
      <c r="F1186" s="15"/>
      <c r="G1186" s="19" t="str">
        <f>IFERROR(VLOOKUP($F1186,'POZ &amp; FİYAT'!$A$5:$C$44,3,FALSE),"")</f>
        <v/>
      </c>
      <c r="H1186" s="15"/>
      <c r="I1186" s="16"/>
      <c r="J1186" s="16"/>
      <c r="K1186" s="16"/>
      <c r="L1186" s="16"/>
      <c r="M1186" s="16"/>
      <c r="N1186" s="20" t="str">
        <f>IF(COUNT(I1186:M1186)=0,"",PRODUCT(I1186:M1186))</f>
        <v/>
      </c>
    </row>
    <row r="1187" spans="1:14" x14ac:dyDescent="0.25">
      <c r="A1187" s="17"/>
      <c r="B1187" s="17"/>
      <c r="C1187" s="17"/>
      <c r="D1187" s="17"/>
      <c r="E1187" s="17"/>
      <c r="F1187" s="17"/>
      <c r="G1187" s="19" t="str">
        <f>IFERROR(VLOOKUP($F1187,'POZ &amp; FİYAT'!$A$5:$C$44,3,FALSE),"")</f>
        <v/>
      </c>
      <c r="H1187" s="17"/>
      <c r="I1187" s="18"/>
      <c r="J1187" s="18"/>
      <c r="K1187" s="18"/>
      <c r="L1187" s="18"/>
      <c r="M1187" s="18"/>
      <c r="N1187" s="20" t="str">
        <f>IF(COUNT(I1187:M1187)=0,"",PRODUCT(I1187:M1187))</f>
        <v/>
      </c>
    </row>
    <row r="1188" spans="1:14" x14ac:dyDescent="0.25">
      <c r="A1188" s="15"/>
      <c r="B1188" s="15"/>
      <c r="C1188" s="15"/>
      <c r="D1188" s="15"/>
      <c r="E1188" s="15"/>
      <c r="F1188" s="15"/>
      <c r="G1188" s="19" t="str">
        <f>IFERROR(VLOOKUP($F1188,'POZ &amp; FİYAT'!$A$5:$C$44,3,FALSE),"")</f>
        <v/>
      </c>
      <c r="H1188" s="15"/>
      <c r="I1188" s="16"/>
      <c r="J1188" s="16"/>
      <c r="K1188" s="16"/>
      <c r="L1188" s="16"/>
      <c r="M1188" s="16"/>
      <c r="N1188" s="20" t="str">
        <f>IF(COUNT(I1188:M1188)=0,"",PRODUCT(I1188:M1188))</f>
        <v/>
      </c>
    </row>
    <row r="1189" spans="1:14" x14ac:dyDescent="0.25">
      <c r="A1189" s="17"/>
      <c r="B1189" s="17"/>
      <c r="C1189" s="17"/>
      <c r="D1189" s="17"/>
      <c r="E1189" s="17"/>
      <c r="F1189" s="17"/>
      <c r="G1189" s="19" t="str">
        <f>IFERROR(VLOOKUP($F1189,'POZ &amp; FİYAT'!$A$5:$C$44,3,FALSE),"")</f>
        <v/>
      </c>
      <c r="H1189" s="17"/>
      <c r="I1189" s="18"/>
      <c r="J1189" s="18"/>
      <c r="K1189" s="18"/>
      <c r="L1189" s="18"/>
      <c r="M1189" s="18"/>
      <c r="N1189" s="20" t="str">
        <f>IF(COUNT(I1189:M1189)=0,"",PRODUCT(I1189:M1189))</f>
        <v/>
      </c>
    </row>
    <row r="1190" spans="1:14" x14ac:dyDescent="0.25">
      <c r="A1190" s="15"/>
      <c r="B1190" s="15"/>
      <c r="C1190" s="15"/>
      <c r="D1190" s="15"/>
      <c r="E1190" s="15"/>
      <c r="F1190" s="15"/>
      <c r="G1190" s="19" t="str">
        <f>IFERROR(VLOOKUP($F1190,'POZ &amp; FİYAT'!$A$5:$C$44,3,FALSE),"")</f>
        <v/>
      </c>
      <c r="H1190" s="15"/>
      <c r="I1190" s="16"/>
      <c r="J1190" s="16"/>
      <c r="K1190" s="16"/>
      <c r="L1190" s="16"/>
      <c r="M1190" s="16"/>
      <c r="N1190" s="20" t="str">
        <f>IF(COUNT(I1190:M1190)=0,"",PRODUCT(I1190:M1190))</f>
        <v/>
      </c>
    </row>
    <row r="1191" spans="1:14" x14ac:dyDescent="0.25">
      <c r="A1191" s="17"/>
      <c r="B1191" s="17"/>
      <c r="C1191" s="17"/>
      <c r="D1191" s="17"/>
      <c r="E1191" s="17"/>
      <c r="F1191" s="17"/>
      <c r="G1191" s="19" t="str">
        <f>IFERROR(VLOOKUP($F1191,'POZ &amp; FİYAT'!$A$5:$C$44,3,FALSE),"")</f>
        <v/>
      </c>
      <c r="H1191" s="17"/>
      <c r="I1191" s="18"/>
      <c r="J1191" s="18"/>
      <c r="K1191" s="18"/>
      <c r="L1191" s="18"/>
      <c r="M1191" s="18"/>
      <c r="N1191" s="20" t="str">
        <f>IF(COUNT(I1191:M1191)=0,"",PRODUCT(I1191:M1191))</f>
        <v/>
      </c>
    </row>
    <row r="1192" spans="1:14" x14ac:dyDescent="0.25">
      <c r="A1192" s="15"/>
      <c r="B1192" s="15"/>
      <c r="C1192" s="15"/>
      <c r="D1192" s="15"/>
      <c r="E1192" s="15"/>
      <c r="F1192" s="15"/>
      <c r="G1192" s="19" t="str">
        <f>IFERROR(VLOOKUP($F1192,'POZ &amp; FİYAT'!$A$5:$C$44,3,FALSE),"")</f>
        <v/>
      </c>
      <c r="H1192" s="15"/>
      <c r="I1192" s="16"/>
      <c r="J1192" s="16"/>
      <c r="K1192" s="16"/>
      <c r="L1192" s="16"/>
      <c r="M1192" s="16"/>
      <c r="N1192" s="20" t="str">
        <f>IF(COUNT(I1192:M1192)=0,"",PRODUCT(I1192:M1192))</f>
        <v/>
      </c>
    </row>
    <row r="1193" spans="1:14" x14ac:dyDescent="0.25">
      <c r="A1193" s="17"/>
      <c r="B1193" s="17"/>
      <c r="C1193" s="17"/>
      <c r="D1193" s="17"/>
      <c r="E1193" s="17"/>
      <c r="F1193" s="17"/>
      <c r="G1193" s="19" t="str">
        <f>IFERROR(VLOOKUP($F1193,'POZ &amp; FİYAT'!$A$5:$C$44,3,FALSE),"")</f>
        <v/>
      </c>
      <c r="H1193" s="17"/>
      <c r="I1193" s="18"/>
      <c r="J1193" s="18"/>
      <c r="K1193" s="18"/>
      <c r="L1193" s="18"/>
      <c r="M1193" s="18"/>
      <c r="N1193" s="20" t="str">
        <f>IF(COUNT(I1193:M1193)=0,"",PRODUCT(I1193:M1193))</f>
        <v/>
      </c>
    </row>
    <row r="1194" spans="1:14" x14ac:dyDescent="0.25">
      <c r="A1194" s="15"/>
      <c r="B1194" s="15"/>
      <c r="C1194" s="15"/>
      <c r="D1194" s="15"/>
      <c r="E1194" s="15"/>
      <c r="F1194" s="15"/>
      <c r="G1194" s="19" t="str">
        <f>IFERROR(VLOOKUP($F1194,'POZ &amp; FİYAT'!$A$5:$C$44,3,FALSE),"")</f>
        <v/>
      </c>
      <c r="H1194" s="15"/>
      <c r="I1194" s="16"/>
      <c r="J1194" s="16"/>
      <c r="K1194" s="16"/>
      <c r="L1194" s="16"/>
      <c r="M1194" s="16"/>
      <c r="N1194" s="20" t="str">
        <f>IF(COUNT(I1194:M1194)=0,"",PRODUCT(I1194:M1194))</f>
        <v/>
      </c>
    </row>
    <row r="1195" spans="1:14" x14ac:dyDescent="0.25">
      <c r="A1195" s="17"/>
      <c r="B1195" s="17"/>
      <c r="C1195" s="17"/>
      <c r="D1195" s="17"/>
      <c r="E1195" s="17"/>
      <c r="F1195" s="17"/>
      <c r="G1195" s="19" t="str">
        <f>IFERROR(VLOOKUP($F1195,'POZ &amp; FİYAT'!$A$5:$C$44,3,FALSE),"")</f>
        <v/>
      </c>
      <c r="H1195" s="17"/>
      <c r="I1195" s="18"/>
      <c r="J1195" s="18"/>
      <c r="K1195" s="18"/>
      <c r="L1195" s="18"/>
      <c r="M1195" s="18"/>
      <c r="N1195" s="20" t="str">
        <f>IF(COUNT(I1195:M1195)=0,"",PRODUCT(I1195:M1195))</f>
        <v/>
      </c>
    </row>
    <row r="1196" spans="1:14" x14ac:dyDescent="0.25">
      <c r="A1196" s="15"/>
      <c r="B1196" s="15"/>
      <c r="C1196" s="15"/>
      <c r="D1196" s="15"/>
      <c r="E1196" s="15"/>
      <c r="F1196" s="15"/>
      <c r="G1196" s="19" t="str">
        <f>IFERROR(VLOOKUP($F1196,'POZ &amp; FİYAT'!$A$5:$C$44,3,FALSE),"")</f>
        <v/>
      </c>
      <c r="H1196" s="15"/>
      <c r="I1196" s="16"/>
      <c r="J1196" s="16"/>
      <c r="K1196" s="16"/>
      <c r="L1196" s="16"/>
      <c r="M1196" s="16"/>
      <c r="N1196" s="20" t="str">
        <f>IF(COUNT(I1196:M1196)=0,"",PRODUCT(I1196:M1196))</f>
        <v/>
      </c>
    </row>
    <row r="1197" spans="1:14" x14ac:dyDescent="0.25">
      <c r="A1197" s="17"/>
      <c r="B1197" s="17"/>
      <c r="C1197" s="17"/>
      <c r="D1197" s="17"/>
      <c r="E1197" s="17"/>
      <c r="F1197" s="17"/>
      <c r="G1197" s="19" t="str">
        <f>IFERROR(VLOOKUP($F1197,'POZ &amp; FİYAT'!$A$5:$C$44,3,FALSE),"")</f>
        <v/>
      </c>
      <c r="H1197" s="17"/>
      <c r="I1197" s="18"/>
      <c r="J1197" s="18"/>
      <c r="K1197" s="18"/>
      <c r="L1197" s="18"/>
      <c r="M1197" s="18"/>
      <c r="N1197" s="20" t="str">
        <f>IF(COUNT(I1197:M1197)=0,"",PRODUCT(I1197:M1197))</f>
        <v/>
      </c>
    </row>
    <row r="1198" spans="1:14" x14ac:dyDescent="0.25">
      <c r="A1198" s="15"/>
      <c r="B1198" s="15"/>
      <c r="C1198" s="15"/>
      <c r="D1198" s="15"/>
      <c r="E1198" s="15"/>
      <c r="F1198" s="15"/>
      <c r="G1198" s="19" t="str">
        <f>IFERROR(VLOOKUP($F1198,'POZ &amp; FİYAT'!$A$5:$C$44,3,FALSE),"")</f>
        <v/>
      </c>
      <c r="H1198" s="15"/>
      <c r="I1198" s="16"/>
      <c r="J1198" s="16"/>
      <c r="K1198" s="16"/>
      <c r="L1198" s="16"/>
      <c r="M1198" s="16"/>
      <c r="N1198" s="20" t="str">
        <f>IF(COUNT(I1198:M1198)=0,"",PRODUCT(I1198:M1198))</f>
        <v/>
      </c>
    </row>
    <row r="1199" spans="1:14" x14ac:dyDescent="0.25">
      <c r="A1199" s="17"/>
      <c r="B1199" s="17"/>
      <c r="C1199" s="17"/>
      <c r="D1199" s="17"/>
      <c r="E1199" s="17"/>
      <c r="F1199" s="17"/>
      <c r="G1199" s="19" t="str">
        <f>IFERROR(VLOOKUP($F1199,'POZ &amp; FİYAT'!$A$5:$C$44,3,FALSE),"")</f>
        <v/>
      </c>
      <c r="H1199" s="17"/>
      <c r="I1199" s="18"/>
      <c r="J1199" s="18"/>
      <c r="K1199" s="18"/>
      <c r="L1199" s="18"/>
      <c r="M1199" s="18"/>
      <c r="N1199" s="20" t="str">
        <f>IF(COUNT(I1199:M1199)=0,"",PRODUCT(I1199:M1199))</f>
        <v/>
      </c>
    </row>
    <row r="1200" spans="1:14" x14ac:dyDescent="0.25">
      <c r="A1200" s="15"/>
      <c r="B1200" s="15"/>
      <c r="C1200" s="15"/>
      <c r="D1200" s="15"/>
      <c r="E1200" s="15"/>
      <c r="F1200" s="15"/>
      <c r="G1200" s="19" t="str">
        <f>IFERROR(VLOOKUP($F1200,'POZ &amp; FİYAT'!$A$5:$C$44,3,FALSE),"")</f>
        <v/>
      </c>
      <c r="H1200" s="15"/>
      <c r="I1200" s="16"/>
      <c r="J1200" s="16"/>
      <c r="K1200" s="16"/>
      <c r="L1200" s="16"/>
      <c r="M1200" s="16"/>
      <c r="N1200" s="20" t="str">
        <f>IF(COUNT(I1200:M1200)=0,"",PRODUCT(I1200:M1200))</f>
        <v/>
      </c>
    </row>
    <row r="1201" spans="1:14" x14ac:dyDescent="0.25">
      <c r="A1201" s="17"/>
      <c r="B1201" s="17"/>
      <c r="C1201" s="17"/>
      <c r="D1201" s="17"/>
      <c r="E1201" s="17"/>
      <c r="F1201" s="17"/>
      <c r="G1201" s="19" t="str">
        <f>IFERROR(VLOOKUP($F1201,'POZ &amp; FİYAT'!$A$5:$C$44,3,FALSE),"")</f>
        <v/>
      </c>
      <c r="H1201" s="17"/>
      <c r="I1201" s="18"/>
      <c r="J1201" s="18"/>
      <c r="K1201" s="18"/>
      <c r="L1201" s="18"/>
      <c r="M1201" s="18"/>
      <c r="N1201" s="20" t="str">
        <f>IF(COUNT(I1201:M1201)=0,"",PRODUCT(I1201:M1201))</f>
        <v/>
      </c>
    </row>
    <row r="1202" spans="1:14" x14ac:dyDescent="0.25">
      <c r="A1202" s="15"/>
      <c r="B1202" s="15"/>
      <c r="C1202" s="15"/>
      <c r="D1202" s="15"/>
      <c r="E1202" s="15"/>
      <c r="F1202" s="15"/>
      <c r="G1202" s="19" t="str">
        <f>IFERROR(VLOOKUP($F1202,'POZ &amp; FİYAT'!$A$5:$C$44,3,FALSE),"")</f>
        <v/>
      </c>
      <c r="H1202" s="15"/>
      <c r="I1202" s="16"/>
      <c r="J1202" s="16"/>
      <c r="K1202" s="16"/>
      <c r="L1202" s="16"/>
      <c r="M1202" s="16"/>
      <c r="N1202" s="20" t="str">
        <f>IF(COUNT(I1202:M1202)=0,"",PRODUCT(I1202:M1202))</f>
        <v/>
      </c>
    </row>
    <row r="1203" spans="1:14" x14ac:dyDescent="0.25">
      <c r="A1203" s="17"/>
      <c r="B1203" s="17"/>
      <c r="C1203" s="17"/>
      <c r="D1203" s="17"/>
      <c r="E1203" s="17"/>
      <c r="F1203" s="17"/>
      <c r="G1203" s="19" t="str">
        <f>IFERROR(VLOOKUP($F1203,'POZ &amp; FİYAT'!$A$5:$C$44,3,FALSE),"")</f>
        <v/>
      </c>
      <c r="H1203" s="17"/>
      <c r="I1203" s="18"/>
      <c r="J1203" s="18"/>
      <c r="K1203" s="18"/>
      <c r="L1203" s="18"/>
      <c r="M1203" s="18"/>
      <c r="N1203" s="20" t="str">
        <f>IF(COUNT(I1203:M1203)=0,"",PRODUCT(I1203:M1203))</f>
        <v/>
      </c>
    </row>
    <row r="1204" spans="1:14" x14ac:dyDescent="0.25">
      <c r="A1204" s="15"/>
      <c r="B1204" s="15"/>
      <c r="C1204" s="15"/>
      <c r="D1204" s="15"/>
      <c r="E1204" s="15"/>
      <c r="F1204" s="15"/>
      <c r="G1204" s="19" t="str">
        <f>IFERROR(VLOOKUP($F1204,'POZ &amp; FİYAT'!$A$5:$C$44,3,FALSE),"")</f>
        <v/>
      </c>
      <c r="H1204" s="15"/>
      <c r="I1204" s="16"/>
      <c r="J1204" s="16"/>
      <c r="K1204" s="16"/>
      <c r="L1204" s="16"/>
      <c r="M1204" s="16"/>
      <c r="N1204" s="20" t="str">
        <f>IF(COUNT(I1204:M1204)=0,"",PRODUCT(I1204:M1204))</f>
        <v/>
      </c>
    </row>
    <row r="1205" spans="1:14" x14ac:dyDescent="0.25">
      <c r="A1205" s="17"/>
      <c r="B1205" s="17"/>
      <c r="C1205" s="17"/>
      <c r="D1205" s="17"/>
      <c r="E1205" s="17"/>
      <c r="F1205" s="17"/>
      <c r="G1205" s="19" t="str">
        <f>IFERROR(VLOOKUP($F1205,'POZ &amp; FİYAT'!$A$5:$C$44,3,FALSE),"")</f>
        <v/>
      </c>
      <c r="H1205" s="17"/>
      <c r="I1205" s="18"/>
      <c r="J1205" s="18"/>
      <c r="K1205" s="18"/>
      <c r="L1205" s="18"/>
      <c r="M1205" s="18"/>
      <c r="N1205" s="20" t="str">
        <f>IF(COUNT(I1205:M1205)=0,"",PRODUCT(I1205:M1205))</f>
        <v/>
      </c>
    </row>
    <row r="1206" spans="1:14" x14ac:dyDescent="0.25">
      <c r="A1206" s="15"/>
      <c r="B1206" s="15"/>
      <c r="C1206" s="15"/>
      <c r="D1206" s="15"/>
      <c r="E1206" s="15"/>
      <c r="F1206" s="15"/>
      <c r="G1206" s="19" t="str">
        <f>IFERROR(VLOOKUP($F1206,'POZ &amp; FİYAT'!$A$5:$C$44,3,FALSE),"")</f>
        <v/>
      </c>
      <c r="H1206" s="15"/>
      <c r="I1206" s="16"/>
      <c r="J1206" s="16"/>
      <c r="K1206" s="16"/>
      <c r="L1206" s="16"/>
      <c r="M1206" s="16"/>
      <c r="N1206" s="20" t="str">
        <f>IF(COUNT(I1206:M1206)=0,"",PRODUCT(I1206:M1206))</f>
        <v/>
      </c>
    </row>
    <row r="1207" spans="1:14" x14ac:dyDescent="0.25">
      <c r="A1207" s="17"/>
      <c r="B1207" s="17"/>
      <c r="C1207" s="17"/>
      <c r="D1207" s="17"/>
      <c r="E1207" s="17"/>
      <c r="F1207" s="17"/>
      <c r="G1207" s="19" t="str">
        <f>IFERROR(VLOOKUP($F1207,'POZ &amp; FİYAT'!$A$5:$C$44,3,FALSE),"")</f>
        <v/>
      </c>
      <c r="H1207" s="17"/>
      <c r="I1207" s="18"/>
      <c r="J1207" s="18"/>
      <c r="K1207" s="18"/>
      <c r="L1207" s="18"/>
      <c r="M1207" s="18"/>
      <c r="N1207" s="20" t="str">
        <f>IF(COUNT(I1207:M1207)=0,"",PRODUCT(I1207:M1207))</f>
        <v/>
      </c>
    </row>
    <row r="1208" spans="1:14" x14ac:dyDescent="0.25">
      <c r="A1208" s="15"/>
      <c r="B1208" s="15"/>
      <c r="C1208" s="15"/>
      <c r="D1208" s="15"/>
      <c r="E1208" s="15"/>
      <c r="F1208" s="15"/>
      <c r="G1208" s="19" t="str">
        <f>IFERROR(VLOOKUP($F1208,'POZ &amp; FİYAT'!$A$5:$C$44,3,FALSE),"")</f>
        <v/>
      </c>
      <c r="H1208" s="15"/>
      <c r="I1208" s="16"/>
      <c r="J1208" s="16"/>
      <c r="K1208" s="16"/>
      <c r="L1208" s="16"/>
      <c r="M1208" s="16"/>
      <c r="N1208" s="20" t="str">
        <f>IF(COUNT(I1208:M1208)=0,"",PRODUCT(I1208:M1208))</f>
        <v/>
      </c>
    </row>
    <row r="1209" spans="1:14" x14ac:dyDescent="0.25">
      <c r="A1209" s="17"/>
      <c r="B1209" s="17"/>
      <c r="C1209" s="17"/>
      <c r="D1209" s="17"/>
      <c r="E1209" s="17"/>
      <c r="F1209" s="17"/>
      <c r="G1209" s="19" t="str">
        <f>IFERROR(VLOOKUP($F1209,'POZ &amp; FİYAT'!$A$5:$C$44,3,FALSE),"")</f>
        <v/>
      </c>
      <c r="H1209" s="17"/>
      <c r="I1209" s="18"/>
      <c r="J1209" s="18"/>
      <c r="K1209" s="18"/>
      <c r="L1209" s="18"/>
      <c r="M1209" s="18"/>
      <c r="N1209" s="20" t="str">
        <f>IF(COUNT(I1209:M1209)=0,"",PRODUCT(I1209:M1209))</f>
        <v/>
      </c>
    </row>
    <row r="1210" spans="1:14" x14ac:dyDescent="0.25">
      <c r="A1210" s="15"/>
      <c r="B1210" s="15"/>
      <c r="C1210" s="15"/>
      <c r="D1210" s="15"/>
      <c r="E1210" s="15"/>
      <c r="F1210" s="15"/>
      <c r="G1210" s="19" t="str">
        <f>IFERROR(VLOOKUP($F1210,'POZ &amp; FİYAT'!$A$5:$C$44,3,FALSE),"")</f>
        <v/>
      </c>
      <c r="H1210" s="15"/>
      <c r="I1210" s="16"/>
      <c r="J1210" s="16"/>
      <c r="K1210" s="16"/>
      <c r="L1210" s="16"/>
      <c r="M1210" s="16"/>
      <c r="N1210" s="20" t="str">
        <f>IF(COUNT(I1210:M1210)=0,"",PRODUCT(I1210:M1210))</f>
        <v/>
      </c>
    </row>
    <row r="1211" spans="1:14" x14ac:dyDescent="0.25">
      <c r="A1211" s="17"/>
      <c r="B1211" s="17"/>
      <c r="C1211" s="17"/>
      <c r="D1211" s="17"/>
      <c r="E1211" s="17"/>
      <c r="F1211" s="17"/>
      <c r="G1211" s="19" t="str">
        <f>IFERROR(VLOOKUP($F1211,'POZ &amp; FİYAT'!$A$5:$C$44,3,FALSE),"")</f>
        <v/>
      </c>
      <c r="H1211" s="17"/>
      <c r="I1211" s="18"/>
      <c r="J1211" s="18"/>
      <c r="K1211" s="18"/>
      <c r="L1211" s="18"/>
      <c r="M1211" s="18"/>
      <c r="N1211" s="20" t="str">
        <f>IF(COUNT(I1211:M1211)=0,"",PRODUCT(I1211:M1211))</f>
        <v/>
      </c>
    </row>
    <row r="1212" spans="1:14" x14ac:dyDescent="0.25">
      <c r="A1212" s="15"/>
      <c r="B1212" s="15"/>
      <c r="C1212" s="15"/>
      <c r="D1212" s="15"/>
      <c r="E1212" s="15"/>
      <c r="F1212" s="15"/>
      <c r="G1212" s="19" t="str">
        <f>IFERROR(VLOOKUP($F1212,'POZ &amp; FİYAT'!$A$5:$C$44,3,FALSE),"")</f>
        <v/>
      </c>
      <c r="H1212" s="15"/>
      <c r="I1212" s="16"/>
      <c r="J1212" s="16"/>
      <c r="K1212" s="16"/>
      <c r="L1212" s="16"/>
      <c r="M1212" s="16"/>
      <c r="N1212" s="20" t="str">
        <f>IF(COUNT(I1212:M1212)=0,"",PRODUCT(I1212:M1212))</f>
        <v/>
      </c>
    </row>
    <row r="1213" spans="1:14" x14ac:dyDescent="0.25">
      <c r="A1213" s="17"/>
      <c r="B1213" s="17"/>
      <c r="C1213" s="17"/>
      <c r="D1213" s="17"/>
      <c r="E1213" s="17"/>
      <c r="F1213" s="17"/>
      <c r="G1213" s="19" t="str">
        <f>IFERROR(VLOOKUP($F1213,'POZ &amp; FİYAT'!$A$5:$C$44,3,FALSE),"")</f>
        <v/>
      </c>
      <c r="H1213" s="17"/>
      <c r="I1213" s="18"/>
      <c r="J1213" s="18"/>
      <c r="K1213" s="18"/>
      <c r="L1213" s="18"/>
      <c r="M1213" s="18"/>
      <c r="N1213" s="20" t="str">
        <f>IF(COUNT(I1213:M1213)=0,"",PRODUCT(I1213:M1213))</f>
        <v/>
      </c>
    </row>
    <row r="1214" spans="1:14" x14ac:dyDescent="0.25">
      <c r="A1214" s="15"/>
      <c r="B1214" s="15"/>
      <c r="C1214" s="15"/>
      <c r="D1214" s="15"/>
      <c r="E1214" s="15"/>
      <c r="F1214" s="15"/>
      <c r="G1214" s="19" t="str">
        <f>IFERROR(VLOOKUP($F1214,'POZ &amp; FİYAT'!$A$5:$C$44,3,FALSE),"")</f>
        <v/>
      </c>
      <c r="H1214" s="15"/>
      <c r="I1214" s="16"/>
      <c r="J1214" s="16"/>
      <c r="K1214" s="16"/>
      <c r="L1214" s="16"/>
      <c r="M1214" s="16"/>
      <c r="N1214" s="20" t="str">
        <f>IF(COUNT(I1214:M1214)=0,"",PRODUCT(I1214:M1214))</f>
        <v/>
      </c>
    </row>
    <row r="1215" spans="1:14" x14ac:dyDescent="0.25">
      <c r="A1215" s="17"/>
      <c r="B1215" s="17"/>
      <c r="C1215" s="17"/>
      <c r="D1215" s="17"/>
      <c r="E1215" s="17"/>
      <c r="F1215" s="17"/>
      <c r="G1215" s="19" t="str">
        <f>IFERROR(VLOOKUP($F1215,'POZ &amp; FİYAT'!$A$5:$C$44,3,FALSE),"")</f>
        <v/>
      </c>
      <c r="H1215" s="17"/>
      <c r="I1215" s="18"/>
      <c r="J1215" s="18"/>
      <c r="K1215" s="18"/>
      <c r="L1215" s="18"/>
      <c r="M1215" s="18"/>
      <c r="N1215" s="20" t="str">
        <f>IF(COUNT(I1215:M1215)=0,"",PRODUCT(I1215:M1215))</f>
        <v/>
      </c>
    </row>
    <row r="1216" spans="1:14" x14ac:dyDescent="0.25">
      <c r="A1216" s="15"/>
      <c r="B1216" s="15"/>
      <c r="C1216" s="15"/>
      <c r="D1216" s="15"/>
      <c r="E1216" s="15"/>
      <c r="F1216" s="15"/>
      <c r="G1216" s="19" t="str">
        <f>IFERROR(VLOOKUP($F1216,'POZ &amp; FİYAT'!$A$5:$C$44,3,FALSE),"")</f>
        <v/>
      </c>
      <c r="H1216" s="15"/>
      <c r="I1216" s="16"/>
      <c r="J1216" s="16"/>
      <c r="K1216" s="16"/>
      <c r="L1216" s="16"/>
      <c r="M1216" s="16"/>
      <c r="N1216" s="20" t="str">
        <f>IF(COUNT(I1216:M1216)=0,"",PRODUCT(I1216:M1216))</f>
        <v/>
      </c>
    </row>
    <row r="1217" spans="1:14" x14ac:dyDescent="0.25">
      <c r="A1217" s="17"/>
      <c r="B1217" s="17"/>
      <c r="C1217" s="17"/>
      <c r="D1217" s="17"/>
      <c r="E1217" s="17"/>
      <c r="F1217" s="17"/>
      <c r="G1217" s="19" t="str">
        <f>IFERROR(VLOOKUP($F1217,'POZ &amp; FİYAT'!$A$5:$C$44,3,FALSE),"")</f>
        <v/>
      </c>
      <c r="H1217" s="17"/>
      <c r="I1217" s="18"/>
      <c r="J1217" s="18"/>
      <c r="K1217" s="18"/>
      <c r="L1217" s="18"/>
      <c r="M1217" s="18"/>
      <c r="N1217" s="20" t="str">
        <f>IF(COUNT(I1217:M1217)=0,"",PRODUCT(I1217:M1217))</f>
        <v/>
      </c>
    </row>
    <row r="1218" spans="1:14" x14ac:dyDescent="0.25">
      <c r="A1218" s="15"/>
      <c r="B1218" s="15"/>
      <c r="C1218" s="15"/>
      <c r="D1218" s="15"/>
      <c r="E1218" s="15"/>
      <c r="F1218" s="15"/>
      <c r="G1218" s="19" t="str">
        <f>IFERROR(VLOOKUP($F1218,'POZ &amp; FİYAT'!$A$5:$C$44,3,FALSE),"")</f>
        <v/>
      </c>
      <c r="H1218" s="15"/>
      <c r="I1218" s="16"/>
      <c r="J1218" s="16"/>
      <c r="K1218" s="16"/>
      <c r="L1218" s="16"/>
      <c r="M1218" s="16"/>
      <c r="N1218" s="20" t="str">
        <f>IF(COUNT(I1218:M1218)=0,"",PRODUCT(I1218:M1218))</f>
        <v/>
      </c>
    </row>
    <row r="1219" spans="1:14" x14ac:dyDescent="0.25">
      <c r="A1219" s="17"/>
      <c r="B1219" s="17"/>
      <c r="C1219" s="17"/>
      <c r="D1219" s="17"/>
      <c r="E1219" s="17"/>
      <c r="F1219" s="17"/>
      <c r="G1219" s="19" t="str">
        <f>IFERROR(VLOOKUP($F1219,'POZ &amp; FİYAT'!$A$5:$C$44,3,FALSE),"")</f>
        <v/>
      </c>
      <c r="H1219" s="17"/>
      <c r="I1219" s="18"/>
      <c r="J1219" s="18"/>
      <c r="K1219" s="18"/>
      <c r="L1219" s="18"/>
      <c r="M1219" s="18"/>
      <c r="N1219" s="20" t="str">
        <f>IF(COUNT(I1219:M1219)=0,"",PRODUCT(I1219:M1219))</f>
        <v/>
      </c>
    </row>
    <row r="1220" spans="1:14" x14ac:dyDescent="0.25">
      <c r="A1220" s="15"/>
      <c r="B1220" s="15"/>
      <c r="C1220" s="15"/>
      <c r="D1220" s="15"/>
      <c r="E1220" s="15"/>
      <c r="F1220" s="15"/>
      <c r="G1220" s="19" t="str">
        <f>IFERROR(VLOOKUP($F1220,'POZ &amp; FİYAT'!$A$5:$C$44,3,FALSE),"")</f>
        <v/>
      </c>
      <c r="H1220" s="15"/>
      <c r="I1220" s="16"/>
      <c r="J1220" s="16"/>
      <c r="K1220" s="16"/>
      <c r="L1220" s="16"/>
      <c r="M1220" s="16"/>
      <c r="N1220" s="20" t="str">
        <f>IF(COUNT(I1220:M1220)=0,"",PRODUCT(I1220:M1220))</f>
        <v/>
      </c>
    </row>
    <row r="1221" spans="1:14" x14ac:dyDescent="0.25">
      <c r="A1221" s="17"/>
      <c r="B1221" s="17"/>
      <c r="C1221" s="17"/>
      <c r="D1221" s="17"/>
      <c r="E1221" s="17"/>
      <c r="F1221" s="17"/>
      <c r="G1221" s="19" t="str">
        <f>IFERROR(VLOOKUP($F1221,'POZ &amp; FİYAT'!$A$5:$C$44,3,FALSE),"")</f>
        <v/>
      </c>
      <c r="H1221" s="17"/>
      <c r="I1221" s="18"/>
      <c r="J1221" s="18"/>
      <c r="K1221" s="18"/>
      <c r="L1221" s="18"/>
      <c r="M1221" s="18"/>
      <c r="N1221" s="20" t="str">
        <f>IF(COUNT(I1221:M1221)=0,"",PRODUCT(I1221:M1221))</f>
        <v/>
      </c>
    </row>
    <row r="1222" spans="1:14" x14ac:dyDescent="0.25">
      <c r="A1222" s="15"/>
      <c r="B1222" s="15"/>
      <c r="C1222" s="15"/>
      <c r="D1222" s="15"/>
      <c r="E1222" s="15"/>
      <c r="F1222" s="15"/>
      <c r="G1222" s="19" t="str">
        <f>IFERROR(VLOOKUP($F1222,'POZ &amp; FİYAT'!$A$5:$C$44,3,FALSE),"")</f>
        <v/>
      </c>
      <c r="H1222" s="15"/>
      <c r="I1222" s="16"/>
      <c r="J1222" s="16"/>
      <c r="K1222" s="16"/>
      <c r="L1222" s="16"/>
      <c r="M1222" s="16"/>
      <c r="N1222" s="20" t="str">
        <f>IF(COUNT(I1222:M1222)=0,"",PRODUCT(I1222:M1222))</f>
        <v/>
      </c>
    </row>
    <row r="1223" spans="1:14" x14ac:dyDescent="0.25">
      <c r="A1223" s="17"/>
      <c r="B1223" s="17"/>
      <c r="C1223" s="17"/>
      <c r="D1223" s="17"/>
      <c r="E1223" s="17"/>
      <c r="F1223" s="17"/>
      <c r="G1223" s="19" t="str">
        <f>IFERROR(VLOOKUP($F1223,'POZ &amp; FİYAT'!$A$5:$C$44,3,FALSE),"")</f>
        <v/>
      </c>
      <c r="H1223" s="17"/>
      <c r="I1223" s="18"/>
      <c r="J1223" s="18"/>
      <c r="K1223" s="18"/>
      <c r="L1223" s="18"/>
      <c r="M1223" s="18"/>
      <c r="N1223" s="20" t="str">
        <f>IF(COUNT(I1223:M1223)=0,"",PRODUCT(I1223:M1223))</f>
        <v/>
      </c>
    </row>
    <row r="1224" spans="1:14" x14ac:dyDescent="0.25">
      <c r="A1224" s="15"/>
      <c r="B1224" s="15"/>
      <c r="C1224" s="15"/>
      <c r="D1224" s="15"/>
      <c r="E1224" s="15"/>
      <c r="F1224" s="15"/>
      <c r="G1224" s="19" t="str">
        <f>IFERROR(VLOOKUP($F1224,'POZ &amp; FİYAT'!$A$5:$C$44,3,FALSE),"")</f>
        <v/>
      </c>
      <c r="H1224" s="15"/>
      <c r="I1224" s="16"/>
      <c r="J1224" s="16"/>
      <c r="K1224" s="16"/>
      <c r="L1224" s="16"/>
      <c r="M1224" s="16"/>
      <c r="N1224" s="20" t="str">
        <f>IF(COUNT(I1224:M1224)=0,"",PRODUCT(I1224:M1224))</f>
        <v/>
      </c>
    </row>
    <row r="1225" spans="1:14" x14ac:dyDescent="0.25">
      <c r="A1225" s="17"/>
      <c r="B1225" s="17"/>
      <c r="C1225" s="17"/>
      <c r="D1225" s="17"/>
      <c r="E1225" s="17"/>
      <c r="F1225" s="17"/>
      <c r="G1225" s="19" t="str">
        <f>IFERROR(VLOOKUP($F1225,'POZ &amp; FİYAT'!$A$5:$C$44,3,FALSE),"")</f>
        <v/>
      </c>
      <c r="H1225" s="17"/>
      <c r="I1225" s="18"/>
      <c r="J1225" s="18"/>
      <c r="K1225" s="18"/>
      <c r="L1225" s="18"/>
      <c r="M1225" s="18"/>
      <c r="N1225" s="20" t="str">
        <f>IF(COUNT(I1225:M1225)=0,"",PRODUCT(I1225:M1225))</f>
        <v/>
      </c>
    </row>
    <row r="1226" spans="1:14" x14ac:dyDescent="0.25">
      <c r="A1226" s="15"/>
      <c r="B1226" s="15"/>
      <c r="C1226" s="15"/>
      <c r="D1226" s="15"/>
      <c r="E1226" s="15"/>
      <c r="F1226" s="15"/>
      <c r="G1226" s="19" t="str">
        <f>IFERROR(VLOOKUP($F1226,'POZ &amp; FİYAT'!$A$5:$C$44,3,FALSE),"")</f>
        <v/>
      </c>
      <c r="H1226" s="15"/>
      <c r="I1226" s="16"/>
      <c r="J1226" s="16"/>
      <c r="K1226" s="16"/>
      <c r="L1226" s="16"/>
      <c r="M1226" s="16"/>
      <c r="N1226" s="20" t="str">
        <f>IF(COUNT(I1226:M1226)=0,"",PRODUCT(I1226:M1226))</f>
        <v/>
      </c>
    </row>
    <row r="1227" spans="1:14" x14ac:dyDescent="0.25">
      <c r="A1227" s="17"/>
      <c r="B1227" s="17"/>
      <c r="C1227" s="17"/>
      <c r="D1227" s="17"/>
      <c r="E1227" s="17"/>
      <c r="F1227" s="17"/>
      <c r="G1227" s="19" t="str">
        <f>IFERROR(VLOOKUP($F1227,'POZ &amp; FİYAT'!$A$5:$C$44,3,FALSE),"")</f>
        <v/>
      </c>
      <c r="H1227" s="17"/>
      <c r="I1227" s="18"/>
      <c r="J1227" s="18"/>
      <c r="K1227" s="18"/>
      <c r="L1227" s="18"/>
      <c r="M1227" s="18"/>
      <c r="N1227" s="20" t="str">
        <f>IF(COUNT(I1227:M1227)=0,"",PRODUCT(I1227:M1227))</f>
        <v/>
      </c>
    </row>
    <row r="1228" spans="1:14" x14ac:dyDescent="0.25">
      <c r="A1228" s="15"/>
      <c r="B1228" s="15"/>
      <c r="C1228" s="15"/>
      <c r="D1228" s="15"/>
      <c r="E1228" s="15"/>
      <c r="F1228" s="15"/>
      <c r="G1228" s="19" t="str">
        <f>IFERROR(VLOOKUP($F1228,'POZ &amp; FİYAT'!$A$5:$C$44,3,FALSE),"")</f>
        <v/>
      </c>
      <c r="H1228" s="15"/>
      <c r="I1228" s="16"/>
      <c r="J1228" s="16"/>
      <c r="K1228" s="16"/>
      <c r="L1228" s="16"/>
      <c r="M1228" s="16"/>
      <c r="N1228" s="20" t="str">
        <f>IF(COUNT(I1228:M1228)=0,"",PRODUCT(I1228:M1228))</f>
        <v/>
      </c>
    </row>
    <row r="1229" spans="1:14" x14ac:dyDescent="0.25">
      <c r="A1229" s="17"/>
      <c r="B1229" s="17"/>
      <c r="C1229" s="17"/>
      <c r="D1229" s="17"/>
      <c r="E1229" s="17"/>
      <c r="F1229" s="17"/>
      <c r="G1229" s="19" t="str">
        <f>IFERROR(VLOOKUP($F1229,'POZ &amp; FİYAT'!$A$5:$C$44,3,FALSE),"")</f>
        <v/>
      </c>
      <c r="H1229" s="17"/>
      <c r="I1229" s="18"/>
      <c r="J1229" s="18"/>
      <c r="K1229" s="18"/>
      <c r="L1229" s="18"/>
      <c r="M1229" s="18"/>
      <c r="N1229" s="20" t="str">
        <f>IF(COUNT(I1229:M1229)=0,"",PRODUCT(I1229:M1229))</f>
        <v/>
      </c>
    </row>
    <row r="1230" spans="1:14" x14ac:dyDescent="0.25">
      <c r="A1230" s="15"/>
      <c r="B1230" s="15"/>
      <c r="C1230" s="15"/>
      <c r="D1230" s="15"/>
      <c r="E1230" s="15"/>
      <c r="F1230" s="15"/>
      <c r="G1230" s="19" t="str">
        <f>IFERROR(VLOOKUP($F1230,'POZ &amp; FİYAT'!$A$5:$C$44,3,FALSE),"")</f>
        <v/>
      </c>
      <c r="H1230" s="15"/>
      <c r="I1230" s="16"/>
      <c r="J1230" s="16"/>
      <c r="K1230" s="16"/>
      <c r="L1230" s="16"/>
      <c r="M1230" s="16"/>
      <c r="N1230" s="20" t="str">
        <f>IF(COUNT(I1230:M1230)=0,"",PRODUCT(I1230:M1230))</f>
        <v/>
      </c>
    </row>
    <row r="1231" spans="1:14" x14ac:dyDescent="0.25">
      <c r="A1231" s="17"/>
      <c r="B1231" s="17"/>
      <c r="C1231" s="17"/>
      <c r="D1231" s="17"/>
      <c r="E1231" s="17"/>
      <c r="F1231" s="17"/>
      <c r="G1231" s="19" t="str">
        <f>IFERROR(VLOOKUP($F1231,'POZ &amp; FİYAT'!$A$5:$C$44,3,FALSE),"")</f>
        <v/>
      </c>
      <c r="H1231" s="17"/>
      <c r="I1231" s="18"/>
      <c r="J1231" s="18"/>
      <c r="K1231" s="18"/>
      <c r="L1231" s="18"/>
      <c r="M1231" s="18"/>
      <c r="N1231" s="20" t="str">
        <f>IF(COUNT(I1231:M1231)=0,"",PRODUCT(I1231:M1231))</f>
        <v/>
      </c>
    </row>
    <row r="1232" spans="1:14" x14ac:dyDescent="0.25">
      <c r="A1232" s="15"/>
      <c r="B1232" s="15"/>
      <c r="C1232" s="15"/>
      <c r="D1232" s="15"/>
      <c r="E1232" s="15"/>
      <c r="F1232" s="15"/>
      <c r="G1232" s="19" t="str">
        <f>IFERROR(VLOOKUP($F1232,'POZ &amp; FİYAT'!$A$5:$C$44,3,FALSE),"")</f>
        <v/>
      </c>
      <c r="H1232" s="15"/>
      <c r="I1232" s="16"/>
      <c r="J1232" s="16"/>
      <c r="K1232" s="16"/>
      <c r="L1232" s="16"/>
      <c r="M1232" s="16"/>
      <c r="N1232" s="20" t="str">
        <f>IF(COUNT(I1232:M1232)=0,"",PRODUCT(I1232:M1232))</f>
        <v/>
      </c>
    </row>
    <row r="1233" spans="1:14" x14ac:dyDescent="0.25">
      <c r="A1233" s="17"/>
      <c r="B1233" s="17"/>
      <c r="C1233" s="17"/>
      <c r="D1233" s="17"/>
      <c r="E1233" s="17"/>
      <c r="F1233" s="17"/>
      <c r="G1233" s="19" t="str">
        <f>IFERROR(VLOOKUP($F1233,'POZ &amp; FİYAT'!$A$5:$C$44,3,FALSE),"")</f>
        <v/>
      </c>
      <c r="H1233" s="17"/>
      <c r="I1233" s="18"/>
      <c r="J1233" s="18"/>
      <c r="K1233" s="18"/>
      <c r="L1233" s="18"/>
      <c r="M1233" s="18"/>
      <c r="N1233" s="20" t="str">
        <f>IF(COUNT(I1233:M1233)=0,"",PRODUCT(I1233:M1233))</f>
        <v/>
      </c>
    </row>
    <row r="1234" spans="1:14" x14ac:dyDescent="0.25">
      <c r="A1234" s="15"/>
      <c r="B1234" s="15"/>
      <c r="C1234" s="15"/>
      <c r="D1234" s="15"/>
      <c r="E1234" s="15"/>
      <c r="F1234" s="15"/>
      <c r="G1234" s="19" t="str">
        <f>IFERROR(VLOOKUP($F1234,'POZ &amp; FİYAT'!$A$5:$C$44,3,FALSE),"")</f>
        <v/>
      </c>
      <c r="H1234" s="15"/>
      <c r="I1234" s="16"/>
      <c r="J1234" s="16"/>
      <c r="K1234" s="16"/>
      <c r="L1234" s="16"/>
      <c r="M1234" s="16"/>
      <c r="N1234" s="20" t="str">
        <f>IF(COUNT(I1234:M1234)=0,"",PRODUCT(I1234:M1234))</f>
        <v/>
      </c>
    </row>
    <row r="1235" spans="1:14" x14ac:dyDescent="0.25">
      <c r="A1235" s="17"/>
      <c r="B1235" s="17"/>
      <c r="C1235" s="17"/>
      <c r="D1235" s="17"/>
      <c r="E1235" s="17"/>
      <c r="F1235" s="17"/>
      <c r="G1235" s="19" t="str">
        <f>IFERROR(VLOOKUP($F1235,'POZ &amp; FİYAT'!$A$5:$C$44,3,FALSE),"")</f>
        <v/>
      </c>
      <c r="H1235" s="17"/>
      <c r="I1235" s="18"/>
      <c r="J1235" s="18"/>
      <c r="K1235" s="18"/>
      <c r="L1235" s="18"/>
      <c r="M1235" s="18"/>
      <c r="N1235" s="20" t="str">
        <f>IF(COUNT(I1235:M1235)=0,"",PRODUCT(I1235:M1235))</f>
        <v/>
      </c>
    </row>
    <row r="1236" spans="1:14" x14ac:dyDescent="0.25">
      <c r="A1236" s="15"/>
      <c r="B1236" s="15"/>
      <c r="C1236" s="15"/>
      <c r="D1236" s="15"/>
      <c r="E1236" s="15"/>
      <c r="F1236" s="15"/>
      <c r="G1236" s="19" t="str">
        <f>IFERROR(VLOOKUP($F1236,'POZ &amp; FİYAT'!$A$5:$C$44,3,FALSE),"")</f>
        <v/>
      </c>
      <c r="H1236" s="15"/>
      <c r="I1236" s="16"/>
      <c r="J1236" s="16"/>
      <c r="K1236" s="16"/>
      <c r="L1236" s="16"/>
      <c r="M1236" s="16"/>
      <c r="N1236" s="20" t="str">
        <f>IF(COUNT(I1236:M1236)=0,"",PRODUCT(I1236:M1236))</f>
        <v/>
      </c>
    </row>
    <row r="1237" spans="1:14" x14ac:dyDescent="0.25">
      <c r="A1237" s="17"/>
      <c r="B1237" s="17"/>
      <c r="C1237" s="17"/>
      <c r="D1237" s="17"/>
      <c r="E1237" s="17"/>
      <c r="F1237" s="17"/>
      <c r="G1237" s="19" t="str">
        <f>IFERROR(VLOOKUP($F1237,'POZ &amp; FİYAT'!$A$5:$C$44,3,FALSE),"")</f>
        <v/>
      </c>
      <c r="H1237" s="17"/>
      <c r="I1237" s="18"/>
      <c r="J1237" s="18"/>
      <c r="K1237" s="18"/>
      <c r="L1237" s="18"/>
      <c r="M1237" s="18"/>
      <c r="N1237" s="20" t="str">
        <f>IF(COUNT(I1237:M1237)=0,"",PRODUCT(I1237:M1237))</f>
        <v/>
      </c>
    </row>
    <row r="1238" spans="1:14" x14ac:dyDescent="0.25">
      <c r="A1238" s="15"/>
      <c r="B1238" s="15"/>
      <c r="C1238" s="15"/>
      <c r="D1238" s="15"/>
      <c r="E1238" s="15"/>
      <c r="F1238" s="15"/>
      <c r="G1238" s="19" t="str">
        <f>IFERROR(VLOOKUP($F1238,'POZ &amp; FİYAT'!$A$5:$C$44,3,FALSE),"")</f>
        <v/>
      </c>
      <c r="H1238" s="15"/>
      <c r="I1238" s="16"/>
      <c r="J1238" s="16"/>
      <c r="K1238" s="16"/>
      <c r="L1238" s="16"/>
      <c r="M1238" s="16"/>
      <c r="N1238" s="20" t="str">
        <f>IF(COUNT(I1238:M1238)=0,"",PRODUCT(I1238:M1238))</f>
        <v/>
      </c>
    </row>
    <row r="1239" spans="1:14" x14ac:dyDescent="0.25">
      <c r="A1239" s="17"/>
      <c r="B1239" s="17"/>
      <c r="C1239" s="17"/>
      <c r="D1239" s="17"/>
      <c r="E1239" s="17"/>
      <c r="F1239" s="17"/>
      <c r="G1239" s="19" t="str">
        <f>IFERROR(VLOOKUP($F1239,'POZ &amp; FİYAT'!$A$5:$C$44,3,FALSE),"")</f>
        <v/>
      </c>
      <c r="H1239" s="17"/>
      <c r="I1239" s="18"/>
      <c r="J1239" s="18"/>
      <c r="K1239" s="18"/>
      <c r="L1239" s="18"/>
      <c r="M1239" s="18"/>
      <c r="N1239" s="20" t="str">
        <f>IF(COUNT(I1239:M1239)=0,"",PRODUCT(I1239:M1239))</f>
        <v/>
      </c>
    </row>
    <row r="1240" spans="1:14" x14ac:dyDescent="0.25">
      <c r="A1240" s="15"/>
      <c r="B1240" s="15"/>
      <c r="C1240" s="15"/>
      <c r="D1240" s="15"/>
      <c r="E1240" s="15"/>
      <c r="F1240" s="15"/>
      <c r="G1240" s="19" t="str">
        <f>IFERROR(VLOOKUP($F1240,'POZ &amp; FİYAT'!$A$5:$C$44,3,FALSE),"")</f>
        <v/>
      </c>
      <c r="H1240" s="15"/>
      <c r="I1240" s="16"/>
      <c r="J1240" s="16"/>
      <c r="K1240" s="16"/>
      <c r="L1240" s="16"/>
      <c r="M1240" s="16"/>
      <c r="N1240" s="20" t="str">
        <f>IF(COUNT(I1240:M1240)=0,"",PRODUCT(I1240:M1240))</f>
        <v/>
      </c>
    </row>
    <row r="1241" spans="1:14" x14ac:dyDescent="0.25">
      <c r="A1241" s="17"/>
      <c r="B1241" s="17"/>
      <c r="C1241" s="17"/>
      <c r="D1241" s="17"/>
      <c r="E1241" s="17"/>
      <c r="F1241" s="17"/>
      <c r="G1241" s="19" t="str">
        <f>IFERROR(VLOOKUP($F1241,'POZ &amp; FİYAT'!$A$5:$C$44,3,FALSE),"")</f>
        <v/>
      </c>
      <c r="H1241" s="17"/>
      <c r="I1241" s="18"/>
      <c r="J1241" s="18"/>
      <c r="K1241" s="18"/>
      <c r="L1241" s="18"/>
      <c r="M1241" s="18"/>
      <c r="N1241" s="20" t="str">
        <f>IF(COUNT(I1241:M1241)=0,"",PRODUCT(I1241:M1241))</f>
        <v/>
      </c>
    </row>
    <row r="1242" spans="1:14" x14ac:dyDescent="0.25">
      <c r="A1242" s="15"/>
      <c r="B1242" s="15"/>
      <c r="C1242" s="15"/>
      <c r="D1242" s="15"/>
      <c r="E1242" s="15"/>
      <c r="F1242" s="15"/>
      <c r="G1242" s="19" t="str">
        <f>IFERROR(VLOOKUP($F1242,'POZ &amp; FİYAT'!$A$5:$C$44,3,FALSE),"")</f>
        <v/>
      </c>
      <c r="H1242" s="15"/>
      <c r="I1242" s="16"/>
      <c r="J1242" s="16"/>
      <c r="K1242" s="16"/>
      <c r="L1242" s="16"/>
      <c r="M1242" s="16"/>
      <c r="N1242" s="20" t="str">
        <f>IF(COUNT(I1242:M1242)=0,"",PRODUCT(I1242:M1242))</f>
        <v/>
      </c>
    </row>
    <row r="1243" spans="1:14" x14ac:dyDescent="0.25">
      <c r="A1243" s="17"/>
      <c r="B1243" s="17"/>
      <c r="C1243" s="17"/>
      <c r="D1243" s="17"/>
      <c r="E1243" s="17"/>
      <c r="F1243" s="17"/>
      <c r="G1243" s="19" t="str">
        <f>IFERROR(VLOOKUP($F1243,'POZ &amp; FİYAT'!$A$5:$C$44,3,FALSE),"")</f>
        <v/>
      </c>
      <c r="H1243" s="17"/>
      <c r="I1243" s="18"/>
      <c r="J1243" s="18"/>
      <c r="K1243" s="18"/>
      <c r="L1243" s="18"/>
      <c r="M1243" s="18"/>
      <c r="N1243" s="20" t="str">
        <f>IF(COUNT(I1243:M1243)=0,"",PRODUCT(I1243:M1243))</f>
        <v/>
      </c>
    </row>
    <row r="1244" spans="1:14" x14ac:dyDescent="0.25">
      <c r="A1244" s="15"/>
      <c r="B1244" s="15"/>
      <c r="C1244" s="15"/>
      <c r="D1244" s="15"/>
      <c r="E1244" s="15"/>
      <c r="F1244" s="15"/>
      <c r="G1244" s="19" t="str">
        <f>IFERROR(VLOOKUP($F1244,'POZ &amp; FİYAT'!$A$5:$C$44,3,FALSE),"")</f>
        <v/>
      </c>
      <c r="H1244" s="15"/>
      <c r="I1244" s="16"/>
      <c r="J1244" s="16"/>
      <c r="K1244" s="16"/>
      <c r="L1244" s="16"/>
      <c r="M1244" s="16"/>
      <c r="N1244" s="20" t="str">
        <f>IF(COUNT(I1244:M1244)=0,"",PRODUCT(I1244:M1244))</f>
        <v/>
      </c>
    </row>
    <row r="1245" spans="1:14" x14ac:dyDescent="0.25">
      <c r="A1245" s="17"/>
      <c r="B1245" s="17"/>
      <c r="C1245" s="17"/>
      <c r="D1245" s="17"/>
      <c r="E1245" s="17"/>
      <c r="F1245" s="17"/>
      <c r="G1245" s="19" t="str">
        <f>IFERROR(VLOOKUP($F1245,'POZ &amp; FİYAT'!$A$5:$C$44,3,FALSE),"")</f>
        <v/>
      </c>
      <c r="H1245" s="17"/>
      <c r="I1245" s="18"/>
      <c r="J1245" s="18"/>
      <c r="K1245" s="18"/>
      <c r="L1245" s="18"/>
      <c r="M1245" s="18"/>
      <c r="N1245" s="20" t="str">
        <f>IF(COUNT(I1245:M1245)=0,"",PRODUCT(I1245:M1245))</f>
        <v/>
      </c>
    </row>
    <row r="1246" spans="1:14" x14ac:dyDescent="0.25">
      <c r="A1246" s="15"/>
      <c r="B1246" s="15"/>
      <c r="C1246" s="15"/>
      <c r="D1246" s="15"/>
      <c r="E1246" s="15"/>
      <c r="F1246" s="15"/>
      <c r="G1246" s="19" t="str">
        <f>IFERROR(VLOOKUP($F1246,'POZ &amp; FİYAT'!$A$5:$C$44,3,FALSE),"")</f>
        <v/>
      </c>
      <c r="H1246" s="15"/>
      <c r="I1246" s="16"/>
      <c r="J1246" s="16"/>
      <c r="K1246" s="16"/>
      <c r="L1246" s="16"/>
      <c r="M1246" s="16"/>
      <c r="N1246" s="20" t="str">
        <f>IF(COUNT(I1246:M1246)=0,"",PRODUCT(I1246:M1246))</f>
        <v/>
      </c>
    </row>
    <row r="1247" spans="1:14" x14ac:dyDescent="0.25">
      <c r="A1247" s="17"/>
      <c r="B1247" s="17"/>
      <c r="C1247" s="17"/>
      <c r="D1247" s="17"/>
      <c r="E1247" s="17"/>
      <c r="F1247" s="17"/>
      <c r="G1247" s="19" t="str">
        <f>IFERROR(VLOOKUP($F1247,'POZ &amp; FİYAT'!$A$5:$C$44,3,FALSE),"")</f>
        <v/>
      </c>
      <c r="H1247" s="17"/>
      <c r="I1247" s="18"/>
      <c r="J1247" s="18"/>
      <c r="K1247" s="18"/>
      <c r="L1247" s="18"/>
      <c r="M1247" s="18"/>
      <c r="N1247" s="20" t="str">
        <f>IF(COUNT(I1247:M1247)=0,"",PRODUCT(I1247:M1247))</f>
        <v/>
      </c>
    </row>
    <row r="1248" spans="1:14" x14ac:dyDescent="0.25">
      <c r="A1248" s="15"/>
      <c r="B1248" s="15"/>
      <c r="C1248" s="15"/>
      <c r="D1248" s="15"/>
      <c r="E1248" s="15"/>
      <c r="F1248" s="15"/>
      <c r="G1248" s="19" t="str">
        <f>IFERROR(VLOOKUP($F1248,'POZ &amp; FİYAT'!$A$5:$C$44,3,FALSE),"")</f>
        <v/>
      </c>
      <c r="H1248" s="15"/>
      <c r="I1248" s="16"/>
      <c r="J1248" s="16"/>
      <c r="K1248" s="16"/>
      <c r="L1248" s="16"/>
      <c r="M1248" s="16"/>
      <c r="N1248" s="20" t="str">
        <f>IF(COUNT(I1248:M1248)=0,"",PRODUCT(I1248:M1248))</f>
        <v/>
      </c>
    </row>
    <row r="1249" spans="1:14" x14ac:dyDescent="0.25">
      <c r="A1249" s="17"/>
      <c r="B1249" s="17"/>
      <c r="C1249" s="17"/>
      <c r="D1249" s="17"/>
      <c r="E1249" s="17"/>
      <c r="F1249" s="17"/>
      <c r="G1249" s="19" t="str">
        <f>IFERROR(VLOOKUP($F1249,'POZ &amp; FİYAT'!$A$5:$C$44,3,FALSE),"")</f>
        <v/>
      </c>
      <c r="H1249" s="17"/>
      <c r="I1249" s="18"/>
      <c r="J1249" s="18"/>
      <c r="K1249" s="18"/>
      <c r="L1249" s="18"/>
      <c r="M1249" s="18"/>
      <c r="N1249" s="20" t="str">
        <f>IF(COUNT(I1249:M1249)=0,"",PRODUCT(I1249:M1249))</f>
        <v/>
      </c>
    </row>
    <row r="1250" spans="1:14" x14ac:dyDescent="0.25">
      <c r="A1250" s="15"/>
      <c r="B1250" s="15"/>
      <c r="C1250" s="15"/>
      <c r="D1250" s="15"/>
      <c r="E1250" s="15"/>
      <c r="F1250" s="15"/>
      <c r="G1250" s="19" t="str">
        <f>IFERROR(VLOOKUP($F1250,'POZ &amp; FİYAT'!$A$5:$C$44,3,FALSE),"")</f>
        <v/>
      </c>
      <c r="H1250" s="15"/>
      <c r="I1250" s="16"/>
      <c r="J1250" s="16"/>
      <c r="K1250" s="16"/>
      <c r="L1250" s="16"/>
      <c r="M1250" s="16"/>
      <c r="N1250" s="20" t="str">
        <f>IF(COUNT(I1250:M1250)=0,"",PRODUCT(I1250:M1250))</f>
        <v/>
      </c>
    </row>
    <row r="1251" spans="1:14" x14ac:dyDescent="0.25">
      <c r="A1251" s="17"/>
      <c r="B1251" s="17"/>
      <c r="C1251" s="17"/>
      <c r="D1251" s="17"/>
      <c r="E1251" s="17"/>
      <c r="F1251" s="17"/>
      <c r="G1251" s="19" t="str">
        <f>IFERROR(VLOOKUP($F1251,'POZ &amp; FİYAT'!$A$5:$C$44,3,FALSE),"")</f>
        <v/>
      </c>
      <c r="H1251" s="17"/>
      <c r="I1251" s="18"/>
      <c r="J1251" s="18"/>
      <c r="K1251" s="18"/>
      <c r="L1251" s="18"/>
      <c r="M1251" s="18"/>
      <c r="N1251" s="20" t="str">
        <f>IF(COUNT(I1251:M1251)=0,"",PRODUCT(I1251:M1251))</f>
        <v/>
      </c>
    </row>
    <row r="1252" spans="1:14" x14ac:dyDescent="0.25">
      <c r="A1252" s="15"/>
      <c r="B1252" s="15"/>
      <c r="C1252" s="15"/>
      <c r="D1252" s="15"/>
      <c r="E1252" s="15"/>
      <c r="F1252" s="15"/>
      <c r="G1252" s="19" t="str">
        <f>IFERROR(VLOOKUP($F1252,'POZ &amp; FİYAT'!$A$5:$C$44,3,FALSE),"")</f>
        <v/>
      </c>
      <c r="H1252" s="15"/>
      <c r="I1252" s="16"/>
      <c r="J1252" s="16"/>
      <c r="K1252" s="16"/>
      <c r="L1252" s="16"/>
      <c r="M1252" s="16"/>
      <c r="N1252" s="20" t="str">
        <f>IF(COUNT(I1252:M1252)=0,"",PRODUCT(I1252:M1252))</f>
        <v/>
      </c>
    </row>
    <row r="1253" spans="1:14" x14ac:dyDescent="0.25">
      <c r="A1253" s="17"/>
      <c r="B1253" s="17"/>
      <c r="C1253" s="17"/>
      <c r="D1253" s="17"/>
      <c r="E1253" s="17"/>
      <c r="F1253" s="17"/>
      <c r="G1253" s="19" t="str">
        <f>IFERROR(VLOOKUP($F1253,'POZ &amp; FİYAT'!$A$5:$C$44,3,FALSE),"")</f>
        <v/>
      </c>
      <c r="H1253" s="17"/>
      <c r="I1253" s="18"/>
      <c r="J1253" s="18"/>
      <c r="K1253" s="18"/>
      <c r="L1253" s="18"/>
      <c r="M1253" s="18"/>
      <c r="N1253" s="20" t="str">
        <f>IF(COUNT(I1253:M1253)=0,"",PRODUCT(I1253:M1253))</f>
        <v/>
      </c>
    </row>
    <row r="1254" spans="1:14" x14ac:dyDescent="0.25">
      <c r="A1254" s="15"/>
      <c r="B1254" s="15"/>
      <c r="C1254" s="15"/>
      <c r="D1254" s="15"/>
      <c r="E1254" s="15"/>
      <c r="F1254" s="15"/>
      <c r="G1254" s="19" t="str">
        <f>IFERROR(VLOOKUP($F1254,'POZ &amp; FİYAT'!$A$5:$C$44,3,FALSE),"")</f>
        <v/>
      </c>
      <c r="H1254" s="15"/>
      <c r="I1254" s="16"/>
      <c r="J1254" s="16"/>
      <c r="K1254" s="16"/>
      <c r="L1254" s="16"/>
      <c r="M1254" s="16"/>
      <c r="N1254" s="20" t="str">
        <f>IF(COUNT(I1254:M1254)=0,"",PRODUCT(I1254:M1254))</f>
        <v/>
      </c>
    </row>
    <row r="1255" spans="1:14" x14ac:dyDescent="0.25">
      <c r="A1255" s="17"/>
      <c r="B1255" s="17"/>
      <c r="C1255" s="17"/>
      <c r="D1255" s="17"/>
      <c r="E1255" s="17"/>
      <c r="F1255" s="17"/>
      <c r="G1255" s="19" t="str">
        <f>IFERROR(VLOOKUP($F1255,'POZ &amp; FİYAT'!$A$5:$C$44,3,FALSE),"")</f>
        <v/>
      </c>
      <c r="H1255" s="17"/>
      <c r="I1255" s="18"/>
      <c r="J1255" s="18"/>
      <c r="K1255" s="18"/>
      <c r="L1255" s="18"/>
      <c r="M1255" s="18"/>
      <c r="N1255" s="20" t="str">
        <f>IF(COUNT(I1255:M1255)=0,"",PRODUCT(I1255:M1255))</f>
        <v/>
      </c>
    </row>
    <row r="1256" spans="1:14" x14ac:dyDescent="0.25">
      <c r="A1256" s="15"/>
      <c r="B1256" s="15"/>
      <c r="C1256" s="15"/>
      <c r="D1256" s="15"/>
      <c r="E1256" s="15"/>
      <c r="F1256" s="15"/>
      <c r="G1256" s="19" t="str">
        <f>IFERROR(VLOOKUP($F1256,'POZ &amp; FİYAT'!$A$5:$C$44,3,FALSE),"")</f>
        <v/>
      </c>
      <c r="H1256" s="15"/>
      <c r="I1256" s="16"/>
      <c r="J1256" s="16"/>
      <c r="K1256" s="16"/>
      <c r="L1256" s="16"/>
      <c r="M1256" s="16"/>
      <c r="N1256" s="20" t="str">
        <f>IF(COUNT(I1256:M1256)=0,"",PRODUCT(I1256:M1256))</f>
        <v/>
      </c>
    </row>
    <row r="1257" spans="1:14" x14ac:dyDescent="0.25">
      <c r="A1257" s="17"/>
      <c r="B1257" s="17"/>
      <c r="C1257" s="17"/>
      <c r="D1257" s="17"/>
      <c r="E1257" s="17"/>
      <c r="F1257" s="17"/>
      <c r="G1257" s="19" t="str">
        <f>IFERROR(VLOOKUP($F1257,'POZ &amp; FİYAT'!$A$5:$C$44,3,FALSE),"")</f>
        <v/>
      </c>
      <c r="H1257" s="17"/>
      <c r="I1257" s="18"/>
      <c r="J1257" s="18"/>
      <c r="K1257" s="18"/>
      <c r="L1257" s="18"/>
      <c r="M1257" s="18"/>
      <c r="N1257" s="20" t="str">
        <f>IF(COUNT(I1257:M1257)=0,"",PRODUCT(I1257:M1257))</f>
        <v/>
      </c>
    </row>
    <row r="1258" spans="1:14" x14ac:dyDescent="0.25">
      <c r="A1258" s="15"/>
      <c r="B1258" s="15"/>
      <c r="C1258" s="15"/>
      <c r="D1258" s="15"/>
      <c r="E1258" s="15"/>
      <c r="F1258" s="15"/>
      <c r="G1258" s="19" t="str">
        <f>IFERROR(VLOOKUP($F1258,'POZ &amp; FİYAT'!$A$5:$C$44,3,FALSE),"")</f>
        <v/>
      </c>
      <c r="H1258" s="15"/>
      <c r="I1258" s="16"/>
      <c r="J1258" s="16"/>
      <c r="K1258" s="16"/>
      <c r="L1258" s="16"/>
      <c r="M1258" s="16"/>
      <c r="N1258" s="20" t="str">
        <f>IF(COUNT(I1258:M1258)=0,"",PRODUCT(I1258:M1258))</f>
        <v/>
      </c>
    </row>
    <row r="1259" spans="1:14" x14ac:dyDescent="0.25">
      <c r="A1259" s="17"/>
      <c r="B1259" s="17"/>
      <c r="C1259" s="17"/>
      <c r="D1259" s="17"/>
      <c r="E1259" s="17"/>
      <c r="F1259" s="17"/>
      <c r="G1259" s="19" t="str">
        <f>IFERROR(VLOOKUP($F1259,'POZ &amp; FİYAT'!$A$5:$C$44,3,FALSE),"")</f>
        <v/>
      </c>
      <c r="H1259" s="17"/>
      <c r="I1259" s="18"/>
      <c r="J1259" s="18"/>
      <c r="K1259" s="18"/>
      <c r="L1259" s="18"/>
      <c r="M1259" s="18"/>
      <c r="N1259" s="20" t="str">
        <f>IF(COUNT(I1259:M1259)=0,"",PRODUCT(I1259:M1259))</f>
        <v/>
      </c>
    </row>
    <row r="1260" spans="1:14" x14ac:dyDescent="0.25">
      <c r="A1260" s="15"/>
      <c r="B1260" s="15"/>
      <c r="C1260" s="15"/>
      <c r="D1260" s="15"/>
      <c r="E1260" s="15"/>
      <c r="F1260" s="15"/>
      <c r="G1260" s="19" t="str">
        <f>IFERROR(VLOOKUP($F1260,'POZ &amp; FİYAT'!$A$5:$C$44,3,FALSE),"")</f>
        <v/>
      </c>
      <c r="H1260" s="15"/>
      <c r="I1260" s="16"/>
      <c r="J1260" s="16"/>
      <c r="K1260" s="16"/>
      <c r="L1260" s="16"/>
      <c r="M1260" s="16"/>
      <c r="N1260" s="20" t="str">
        <f>IF(COUNT(I1260:M1260)=0,"",PRODUCT(I1260:M1260))</f>
        <v/>
      </c>
    </row>
    <row r="1261" spans="1:14" x14ac:dyDescent="0.25">
      <c r="A1261" s="17"/>
      <c r="B1261" s="17"/>
      <c r="C1261" s="17"/>
      <c r="D1261" s="17"/>
      <c r="E1261" s="17"/>
      <c r="F1261" s="17"/>
      <c r="G1261" s="19" t="str">
        <f>IFERROR(VLOOKUP($F1261,'POZ &amp; FİYAT'!$A$5:$C$44,3,FALSE),"")</f>
        <v/>
      </c>
      <c r="H1261" s="17"/>
      <c r="I1261" s="18"/>
      <c r="J1261" s="18"/>
      <c r="K1261" s="18"/>
      <c r="L1261" s="18"/>
      <c r="M1261" s="18"/>
      <c r="N1261" s="20" t="str">
        <f>IF(COUNT(I1261:M1261)=0,"",PRODUCT(I1261:M1261))</f>
        <v/>
      </c>
    </row>
    <row r="1262" spans="1:14" x14ac:dyDescent="0.25">
      <c r="A1262" s="15"/>
      <c r="B1262" s="15"/>
      <c r="C1262" s="15"/>
      <c r="D1262" s="15"/>
      <c r="E1262" s="15"/>
      <c r="F1262" s="15"/>
      <c r="G1262" s="19" t="str">
        <f>IFERROR(VLOOKUP($F1262,'POZ &amp; FİYAT'!$A$5:$C$44,3,FALSE),"")</f>
        <v/>
      </c>
      <c r="H1262" s="15"/>
      <c r="I1262" s="16"/>
      <c r="J1262" s="16"/>
      <c r="K1262" s="16"/>
      <c r="L1262" s="16"/>
      <c r="M1262" s="16"/>
      <c r="N1262" s="20" t="str">
        <f>IF(COUNT(I1262:M1262)=0,"",PRODUCT(I1262:M1262))</f>
        <v/>
      </c>
    </row>
    <row r="1263" spans="1:14" x14ac:dyDescent="0.25">
      <c r="A1263" s="17"/>
      <c r="B1263" s="17"/>
      <c r="C1263" s="17"/>
      <c r="D1263" s="17"/>
      <c r="E1263" s="17"/>
      <c r="F1263" s="17"/>
      <c r="G1263" s="19" t="str">
        <f>IFERROR(VLOOKUP($F1263,'POZ &amp; FİYAT'!$A$5:$C$44,3,FALSE),"")</f>
        <v/>
      </c>
      <c r="H1263" s="17"/>
      <c r="I1263" s="18"/>
      <c r="J1263" s="18"/>
      <c r="K1263" s="18"/>
      <c r="L1263" s="18"/>
      <c r="M1263" s="18"/>
      <c r="N1263" s="20" t="str">
        <f>IF(COUNT(I1263:M1263)=0,"",PRODUCT(I1263:M1263))</f>
        <v/>
      </c>
    </row>
    <row r="1264" spans="1:14" x14ac:dyDescent="0.25">
      <c r="A1264" s="15"/>
      <c r="B1264" s="15"/>
      <c r="C1264" s="15"/>
      <c r="D1264" s="15"/>
      <c r="E1264" s="15"/>
      <c r="F1264" s="15"/>
      <c r="G1264" s="19" t="str">
        <f>IFERROR(VLOOKUP($F1264,'POZ &amp; FİYAT'!$A$5:$C$44,3,FALSE),"")</f>
        <v/>
      </c>
      <c r="H1264" s="15"/>
      <c r="I1264" s="16"/>
      <c r="J1264" s="16"/>
      <c r="K1264" s="16"/>
      <c r="L1264" s="16"/>
      <c r="M1264" s="16"/>
      <c r="N1264" s="20" t="str">
        <f>IF(COUNT(I1264:M1264)=0,"",PRODUCT(I1264:M1264))</f>
        <v/>
      </c>
    </row>
    <row r="1265" spans="1:14" x14ac:dyDescent="0.25">
      <c r="A1265" s="17"/>
      <c r="B1265" s="17"/>
      <c r="C1265" s="17"/>
      <c r="D1265" s="17"/>
      <c r="E1265" s="17"/>
      <c r="F1265" s="17"/>
      <c r="G1265" s="19" t="str">
        <f>IFERROR(VLOOKUP($F1265,'POZ &amp; FİYAT'!$A$5:$C$44,3,FALSE),"")</f>
        <v/>
      </c>
      <c r="H1265" s="17"/>
      <c r="I1265" s="18"/>
      <c r="J1265" s="18"/>
      <c r="K1265" s="18"/>
      <c r="L1265" s="18"/>
      <c r="M1265" s="18"/>
      <c r="N1265" s="20" t="str">
        <f>IF(COUNT(I1265:M1265)=0,"",PRODUCT(I1265:M1265))</f>
        <v/>
      </c>
    </row>
    <row r="1266" spans="1:14" x14ac:dyDescent="0.25">
      <c r="A1266" s="15"/>
      <c r="B1266" s="15"/>
      <c r="C1266" s="15"/>
      <c r="D1266" s="15"/>
      <c r="E1266" s="15"/>
      <c r="F1266" s="15"/>
      <c r="G1266" s="19" t="str">
        <f>IFERROR(VLOOKUP($F1266,'POZ &amp; FİYAT'!$A$5:$C$44,3,FALSE),"")</f>
        <v/>
      </c>
      <c r="H1266" s="15"/>
      <c r="I1266" s="16"/>
      <c r="J1266" s="16"/>
      <c r="K1266" s="16"/>
      <c r="L1266" s="16"/>
      <c r="M1266" s="16"/>
      <c r="N1266" s="20" t="str">
        <f>IF(COUNT(I1266:M1266)=0,"",PRODUCT(I1266:M1266))</f>
        <v/>
      </c>
    </row>
    <row r="1267" spans="1:14" x14ac:dyDescent="0.25">
      <c r="A1267" s="17"/>
      <c r="B1267" s="17"/>
      <c r="C1267" s="17"/>
      <c r="D1267" s="17"/>
      <c r="E1267" s="17"/>
      <c r="F1267" s="17"/>
      <c r="G1267" s="19" t="str">
        <f>IFERROR(VLOOKUP($F1267,'POZ &amp; FİYAT'!$A$5:$C$44,3,FALSE),"")</f>
        <v/>
      </c>
      <c r="H1267" s="17"/>
      <c r="I1267" s="18"/>
      <c r="J1267" s="18"/>
      <c r="K1267" s="18"/>
      <c r="L1267" s="18"/>
      <c r="M1267" s="18"/>
      <c r="N1267" s="20" t="str">
        <f>IF(COUNT(I1267:M1267)=0,"",PRODUCT(I1267:M1267))</f>
        <v/>
      </c>
    </row>
    <row r="1268" spans="1:14" x14ac:dyDescent="0.25">
      <c r="A1268" s="15"/>
      <c r="B1268" s="15"/>
      <c r="C1268" s="15"/>
      <c r="D1268" s="15"/>
      <c r="E1268" s="15"/>
      <c r="F1268" s="15"/>
      <c r="G1268" s="19" t="str">
        <f>IFERROR(VLOOKUP($F1268,'POZ &amp; FİYAT'!$A$5:$C$44,3,FALSE),"")</f>
        <v/>
      </c>
      <c r="H1268" s="15"/>
      <c r="I1268" s="16"/>
      <c r="J1268" s="16"/>
      <c r="K1268" s="16"/>
      <c r="L1268" s="16"/>
      <c r="M1268" s="16"/>
      <c r="N1268" s="20" t="str">
        <f>IF(COUNT(I1268:M1268)=0,"",PRODUCT(I1268:M1268))</f>
        <v/>
      </c>
    </row>
    <row r="1269" spans="1:14" x14ac:dyDescent="0.25">
      <c r="A1269" s="17"/>
      <c r="B1269" s="17"/>
      <c r="C1269" s="17"/>
      <c r="D1269" s="17"/>
      <c r="E1269" s="17"/>
      <c r="F1269" s="17"/>
      <c r="G1269" s="19" t="str">
        <f>IFERROR(VLOOKUP($F1269,'POZ &amp; FİYAT'!$A$5:$C$44,3,FALSE),"")</f>
        <v/>
      </c>
      <c r="H1269" s="17"/>
      <c r="I1269" s="18"/>
      <c r="J1269" s="18"/>
      <c r="K1269" s="18"/>
      <c r="L1269" s="18"/>
      <c r="M1269" s="18"/>
      <c r="N1269" s="20" t="str">
        <f>IF(COUNT(I1269:M1269)=0,"",PRODUCT(I1269:M1269))</f>
        <v/>
      </c>
    </row>
    <row r="1270" spans="1:14" x14ac:dyDescent="0.25">
      <c r="A1270" s="15"/>
      <c r="B1270" s="15"/>
      <c r="C1270" s="15"/>
      <c r="D1270" s="15"/>
      <c r="E1270" s="15"/>
      <c r="F1270" s="15"/>
      <c r="G1270" s="19" t="str">
        <f>IFERROR(VLOOKUP($F1270,'POZ &amp; FİYAT'!$A$5:$C$44,3,FALSE),"")</f>
        <v/>
      </c>
      <c r="H1270" s="15"/>
      <c r="I1270" s="16"/>
      <c r="J1270" s="16"/>
      <c r="K1270" s="16"/>
      <c r="L1270" s="16"/>
      <c r="M1270" s="16"/>
      <c r="N1270" s="20" t="str">
        <f>IF(COUNT(I1270:M1270)=0,"",PRODUCT(I1270:M1270))</f>
        <v/>
      </c>
    </row>
    <row r="1271" spans="1:14" x14ac:dyDescent="0.25">
      <c r="A1271" s="17"/>
      <c r="B1271" s="17"/>
      <c r="C1271" s="17"/>
      <c r="D1271" s="17"/>
      <c r="E1271" s="17"/>
      <c r="F1271" s="17"/>
      <c r="G1271" s="19" t="str">
        <f>IFERROR(VLOOKUP($F1271,'POZ &amp; FİYAT'!$A$5:$C$44,3,FALSE),"")</f>
        <v/>
      </c>
      <c r="H1271" s="17"/>
      <c r="I1271" s="18"/>
      <c r="J1271" s="18"/>
      <c r="K1271" s="18"/>
      <c r="L1271" s="18"/>
      <c r="M1271" s="18"/>
      <c r="N1271" s="20" t="str">
        <f>IF(COUNT(I1271:M1271)=0,"",PRODUCT(I1271:M1271))</f>
        <v/>
      </c>
    </row>
    <row r="1272" spans="1:14" x14ac:dyDescent="0.25">
      <c r="A1272" s="15"/>
      <c r="B1272" s="15"/>
      <c r="C1272" s="15"/>
      <c r="D1272" s="15"/>
      <c r="E1272" s="15"/>
      <c r="F1272" s="15"/>
      <c r="G1272" s="19" t="str">
        <f>IFERROR(VLOOKUP($F1272,'POZ &amp; FİYAT'!$A$5:$C$44,3,FALSE),"")</f>
        <v/>
      </c>
      <c r="H1272" s="15"/>
      <c r="I1272" s="16"/>
      <c r="J1272" s="16"/>
      <c r="K1272" s="16"/>
      <c r="L1272" s="16"/>
      <c r="M1272" s="16"/>
      <c r="N1272" s="20" t="str">
        <f>IF(COUNT(I1272:M1272)=0,"",PRODUCT(I1272:M1272))</f>
        <v/>
      </c>
    </row>
    <row r="1273" spans="1:14" x14ac:dyDescent="0.25">
      <c r="A1273" s="17"/>
      <c r="B1273" s="17"/>
      <c r="C1273" s="17"/>
      <c r="D1273" s="17"/>
      <c r="E1273" s="17"/>
      <c r="F1273" s="17"/>
      <c r="G1273" s="19" t="str">
        <f>IFERROR(VLOOKUP($F1273,'POZ &amp; FİYAT'!$A$5:$C$44,3,FALSE),"")</f>
        <v/>
      </c>
      <c r="H1273" s="17"/>
      <c r="I1273" s="18"/>
      <c r="J1273" s="18"/>
      <c r="K1273" s="18"/>
      <c r="L1273" s="18"/>
      <c r="M1273" s="18"/>
      <c r="N1273" s="20" t="str">
        <f>IF(COUNT(I1273:M1273)=0,"",PRODUCT(I1273:M1273))</f>
        <v/>
      </c>
    </row>
    <row r="1274" spans="1:14" x14ac:dyDescent="0.25">
      <c r="A1274" s="15"/>
      <c r="B1274" s="15"/>
      <c r="C1274" s="15"/>
      <c r="D1274" s="15"/>
      <c r="E1274" s="15"/>
      <c r="F1274" s="15"/>
      <c r="G1274" s="19" t="str">
        <f>IFERROR(VLOOKUP($F1274,'POZ &amp; FİYAT'!$A$5:$C$44,3,FALSE),"")</f>
        <v/>
      </c>
      <c r="H1274" s="15"/>
      <c r="I1274" s="16"/>
      <c r="J1274" s="16"/>
      <c r="K1274" s="16"/>
      <c r="L1274" s="16"/>
      <c r="M1274" s="16"/>
      <c r="N1274" s="20" t="str">
        <f>IF(COUNT(I1274:M1274)=0,"",PRODUCT(I1274:M1274))</f>
        <v/>
      </c>
    </row>
    <row r="1275" spans="1:14" x14ac:dyDescent="0.25">
      <c r="A1275" s="17"/>
      <c r="B1275" s="17"/>
      <c r="C1275" s="17"/>
      <c r="D1275" s="17"/>
      <c r="E1275" s="17"/>
      <c r="F1275" s="17"/>
      <c r="G1275" s="19" t="str">
        <f>IFERROR(VLOOKUP($F1275,'POZ &amp; FİYAT'!$A$5:$C$44,3,FALSE),"")</f>
        <v/>
      </c>
      <c r="H1275" s="17"/>
      <c r="I1275" s="18"/>
      <c r="J1275" s="18"/>
      <c r="K1275" s="18"/>
      <c r="L1275" s="18"/>
      <c r="M1275" s="18"/>
      <c r="N1275" s="20" t="str">
        <f>IF(COUNT(I1275:M1275)=0,"",PRODUCT(I1275:M1275))</f>
        <v/>
      </c>
    </row>
    <row r="1276" spans="1:14" x14ac:dyDescent="0.25">
      <c r="A1276" s="15"/>
      <c r="B1276" s="15"/>
      <c r="C1276" s="15"/>
      <c r="D1276" s="15"/>
      <c r="E1276" s="15"/>
      <c r="F1276" s="15"/>
      <c r="G1276" s="19" t="str">
        <f>IFERROR(VLOOKUP($F1276,'POZ &amp; FİYAT'!$A$5:$C$44,3,FALSE),"")</f>
        <v/>
      </c>
      <c r="H1276" s="15"/>
      <c r="I1276" s="16"/>
      <c r="J1276" s="16"/>
      <c r="K1276" s="16"/>
      <c r="L1276" s="16"/>
      <c r="M1276" s="16"/>
      <c r="N1276" s="20" t="str">
        <f>IF(COUNT(I1276:M1276)=0,"",PRODUCT(I1276:M1276))</f>
        <v/>
      </c>
    </row>
    <row r="1277" spans="1:14" x14ac:dyDescent="0.25">
      <c r="A1277" s="17"/>
      <c r="B1277" s="17"/>
      <c r="C1277" s="17"/>
      <c r="D1277" s="17"/>
      <c r="E1277" s="17"/>
      <c r="F1277" s="17"/>
      <c r="G1277" s="19" t="str">
        <f>IFERROR(VLOOKUP($F1277,'POZ &amp; FİYAT'!$A$5:$C$44,3,FALSE),"")</f>
        <v/>
      </c>
      <c r="H1277" s="17"/>
      <c r="I1277" s="18"/>
      <c r="J1277" s="18"/>
      <c r="K1277" s="18"/>
      <c r="L1277" s="18"/>
      <c r="M1277" s="18"/>
      <c r="N1277" s="20" t="str">
        <f>IF(COUNT(I1277:M1277)=0,"",PRODUCT(I1277:M1277))</f>
        <v/>
      </c>
    </row>
    <row r="1278" spans="1:14" x14ac:dyDescent="0.25">
      <c r="A1278" s="15"/>
      <c r="B1278" s="15"/>
      <c r="C1278" s="15"/>
      <c r="D1278" s="15"/>
      <c r="E1278" s="15"/>
      <c r="F1278" s="15"/>
      <c r="G1278" s="19" t="str">
        <f>IFERROR(VLOOKUP($F1278,'POZ &amp; FİYAT'!$A$5:$C$44,3,FALSE),"")</f>
        <v/>
      </c>
      <c r="H1278" s="15"/>
      <c r="I1278" s="16"/>
      <c r="J1278" s="16"/>
      <c r="K1278" s="16"/>
      <c r="L1278" s="16"/>
      <c r="M1278" s="16"/>
      <c r="N1278" s="20" t="str">
        <f>IF(COUNT(I1278:M1278)=0,"",PRODUCT(I1278:M1278))</f>
        <v/>
      </c>
    </row>
    <row r="1279" spans="1:14" x14ac:dyDescent="0.25">
      <c r="A1279" s="17"/>
      <c r="B1279" s="17"/>
      <c r="C1279" s="17"/>
      <c r="D1279" s="17"/>
      <c r="E1279" s="17"/>
      <c r="F1279" s="17"/>
      <c r="G1279" s="19" t="str">
        <f>IFERROR(VLOOKUP($F1279,'POZ &amp; FİYAT'!$A$5:$C$44,3,FALSE),"")</f>
        <v/>
      </c>
      <c r="H1279" s="17"/>
      <c r="I1279" s="18"/>
      <c r="J1279" s="18"/>
      <c r="K1279" s="18"/>
      <c r="L1279" s="18"/>
      <c r="M1279" s="18"/>
      <c r="N1279" s="20" t="str">
        <f>IF(COUNT(I1279:M1279)=0,"",PRODUCT(I1279:M1279))</f>
        <v/>
      </c>
    </row>
    <row r="1280" spans="1:14" x14ac:dyDescent="0.25">
      <c r="A1280" s="15"/>
      <c r="B1280" s="15"/>
      <c r="C1280" s="15"/>
      <c r="D1280" s="15"/>
      <c r="E1280" s="15"/>
      <c r="F1280" s="15"/>
      <c r="G1280" s="19" t="str">
        <f>IFERROR(VLOOKUP($F1280,'POZ &amp; FİYAT'!$A$5:$C$44,3,FALSE),"")</f>
        <v/>
      </c>
      <c r="H1280" s="15"/>
      <c r="I1280" s="16"/>
      <c r="J1280" s="16"/>
      <c r="K1280" s="16"/>
      <c r="L1280" s="16"/>
      <c r="M1280" s="16"/>
      <c r="N1280" s="20" t="str">
        <f>IF(COUNT(I1280:M1280)=0,"",PRODUCT(I1280:M1280))</f>
        <v/>
      </c>
    </row>
    <row r="1281" spans="1:14" x14ac:dyDescent="0.25">
      <c r="A1281" s="17"/>
      <c r="B1281" s="17"/>
      <c r="C1281" s="17"/>
      <c r="D1281" s="17"/>
      <c r="E1281" s="17"/>
      <c r="F1281" s="17"/>
      <c r="G1281" s="19" t="str">
        <f>IFERROR(VLOOKUP($F1281,'POZ &amp; FİYAT'!$A$5:$C$44,3,FALSE),"")</f>
        <v/>
      </c>
      <c r="H1281" s="17"/>
      <c r="I1281" s="18"/>
      <c r="J1281" s="18"/>
      <c r="K1281" s="18"/>
      <c r="L1281" s="18"/>
      <c r="M1281" s="18"/>
      <c r="N1281" s="20" t="str">
        <f>IF(COUNT(I1281:M1281)=0,"",PRODUCT(I1281:M1281))</f>
        <v/>
      </c>
    </row>
    <row r="1282" spans="1:14" x14ac:dyDescent="0.25">
      <c r="A1282" s="15"/>
      <c r="B1282" s="15"/>
      <c r="C1282" s="15"/>
      <c r="D1282" s="15"/>
      <c r="E1282" s="15"/>
      <c r="F1282" s="15"/>
      <c r="G1282" s="19" t="str">
        <f>IFERROR(VLOOKUP($F1282,'POZ &amp; FİYAT'!$A$5:$C$44,3,FALSE),"")</f>
        <v/>
      </c>
      <c r="H1282" s="15"/>
      <c r="I1282" s="16"/>
      <c r="J1282" s="16"/>
      <c r="K1282" s="16"/>
      <c r="L1282" s="16"/>
      <c r="M1282" s="16"/>
      <c r="N1282" s="20" t="str">
        <f>IF(COUNT(I1282:M1282)=0,"",PRODUCT(I1282:M1282))</f>
        <v/>
      </c>
    </row>
    <row r="1283" spans="1:14" x14ac:dyDescent="0.25">
      <c r="A1283" s="17"/>
      <c r="B1283" s="17"/>
      <c r="C1283" s="17"/>
      <c r="D1283" s="17"/>
      <c r="E1283" s="17"/>
      <c r="F1283" s="17"/>
      <c r="G1283" s="19" t="str">
        <f>IFERROR(VLOOKUP($F1283,'POZ &amp; FİYAT'!$A$5:$C$44,3,FALSE),"")</f>
        <v/>
      </c>
      <c r="H1283" s="17"/>
      <c r="I1283" s="18"/>
      <c r="J1283" s="18"/>
      <c r="K1283" s="18"/>
      <c r="L1283" s="18"/>
      <c r="M1283" s="18"/>
      <c r="N1283" s="20" t="str">
        <f>IF(COUNT(I1283:M1283)=0,"",PRODUCT(I1283:M1283))</f>
        <v/>
      </c>
    </row>
    <row r="1284" spans="1:14" x14ac:dyDescent="0.25">
      <c r="A1284" s="15"/>
      <c r="B1284" s="15"/>
      <c r="C1284" s="15"/>
      <c r="D1284" s="15"/>
      <c r="E1284" s="15"/>
      <c r="F1284" s="15"/>
      <c r="G1284" s="19" t="str">
        <f>IFERROR(VLOOKUP($F1284,'POZ &amp; FİYAT'!$A$5:$C$44,3,FALSE),"")</f>
        <v/>
      </c>
      <c r="H1284" s="15"/>
      <c r="I1284" s="16"/>
      <c r="J1284" s="16"/>
      <c r="K1284" s="16"/>
      <c r="L1284" s="16"/>
      <c r="M1284" s="16"/>
      <c r="N1284" s="20" t="str">
        <f>IF(COUNT(I1284:M1284)=0,"",PRODUCT(I1284:M1284))</f>
        <v/>
      </c>
    </row>
    <row r="1285" spans="1:14" x14ac:dyDescent="0.25">
      <c r="A1285" s="17"/>
      <c r="B1285" s="17"/>
      <c r="C1285" s="17"/>
      <c r="D1285" s="17"/>
      <c r="E1285" s="17"/>
      <c r="F1285" s="17"/>
      <c r="G1285" s="19" t="str">
        <f>IFERROR(VLOOKUP($F1285,'POZ &amp; FİYAT'!$A$5:$C$44,3,FALSE),"")</f>
        <v/>
      </c>
      <c r="H1285" s="17"/>
      <c r="I1285" s="18"/>
      <c r="J1285" s="18"/>
      <c r="K1285" s="18"/>
      <c r="L1285" s="18"/>
      <c r="M1285" s="18"/>
      <c r="N1285" s="20" t="str">
        <f>IF(COUNT(I1285:M1285)=0,"",PRODUCT(I1285:M1285))</f>
        <v/>
      </c>
    </row>
    <row r="1286" spans="1:14" x14ac:dyDescent="0.25">
      <c r="A1286" s="15"/>
      <c r="B1286" s="15"/>
      <c r="C1286" s="15"/>
      <c r="D1286" s="15"/>
      <c r="E1286" s="15"/>
      <c r="F1286" s="15"/>
      <c r="G1286" s="19" t="str">
        <f>IFERROR(VLOOKUP($F1286,'POZ &amp; FİYAT'!$A$5:$C$44,3,FALSE),"")</f>
        <v/>
      </c>
      <c r="H1286" s="15"/>
      <c r="I1286" s="16"/>
      <c r="J1286" s="16"/>
      <c r="K1286" s="16"/>
      <c r="L1286" s="16"/>
      <c r="M1286" s="16"/>
      <c r="N1286" s="20" t="str">
        <f>IF(COUNT(I1286:M1286)=0,"",PRODUCT(I1286:M1286))</f>
        <v/>
      </c>
    </row>
    <row r="1287" spans="1:14" x14ac:dyDescent="0.25">
      <c r="A1287" s="17"/>
      <c r="B1287" s="17"/>
      <c r="C1287" s="17"/>
      <c r="D1287" s="17"/>
      <c r="E1287" s="17"/>
      <c r="F1287" s="17"/>
      <c r="G1287" s="19" t="str">
        <f>IFERROR(VLOOKUP($F1287,'POZ &amp; FİYAT'!$A$5:$C$44,3,FALSE),"")</f>
        <v/>
      </c>
      <c r="H1287" s="17"/>
      <c r="I1287" s="18"/>
      <c r="J1287" s="18"/>
      <c r="K1287" s="18"/>
      <c r="L1287" s="18"/>
      <c r="M1287" s="18"/>
      <c r="N1287" s="20" t="str">
        <f>IF(COUNT(I1287:M1287)=0,"",PRODUCT(I1287:M1287))</f>
        <v/>
      </c>
    </row>
    <row r="1288" spans="1:14" x14ac:dyDescent="0.25">
      <c r="A1288" s="15"/>
      <c r="B1288" s="15"/>
      <c r="C1288" s="15"/>
      <c r="D1288" s="15"/>
      <c r="E1288" s="15"/>
      <c r="F1288" s="15"/>
      <c r="G1288" s="19" t="str">
        <f>IFERROR(VLOOKUP($F1288,'POZ &amp; FİYAT'!$A$5:$C$44,3,FALSE),"")</f>
        <v/>
      </c>
      <c r="H1288" s="15"/>
      <c r="I1288" s="16"/>
      <c r="J1288" s="16"/>
      <c r="K1288" s="16"/>
      <c r="L1288" s="16"/>
      <c r="M1288" s="16"/>
      <c r="N1288" s="20" t="str">
        <f>IF(COUNT(I1288:M1288)=0,"",PRODUCT(I1288:M1288))</f>
        <v/>
      </c>
    </row>
    <row r="1289" spans="1:14" x14ac:dyDescent="0.25">
      <c r="A1289" s="17"/>
      <c r="B1289" s="17"/>
      <c r="C1289" s="17"/>
      <c r="D1289" s="17"/>
      <c r="E1289" s="17"/>
      <c r="F1289" s="17"/>
      <c r="G1289" s="19" t="str">
        <f>IFERROR(VLOOKUP($F1289,'POZ &amp; FİYAT'!$A$5:$C$44,3,FALSE),"")</f>
        <v/>
      </c>
      <c r="H1289" s="17"/>
      <c r="I1289" s="18"/>
      <c r="J1289" s="18"/>
      <c r="K1289" s="18"/>
      <c r="L1289" s="18"/>
      <c r="M1289" s="18"/>
      <c r="N1289" s="20" t="str">
        <f>IF(COUNT(I1289:M1289)=0,"",PRODUCT(I1289:M1289))</f>
        <v/>
      </c>
    </row>
    <row r="1290" spans="1:14" x14ac:dyDescent="0.25">
      <c r="A1290" s="15"/>
      <c r="B1290" s="15"/>
      <c r="C1290" s="15"/>
      <c r="D1290" s="15"/>
      <c r="E1290" s="15"/>
      <c r="F1290" s="15"/>
      <c r="G1290" s="19" t="str">
        <f>IFERROR(VLOOKUP($F1290,'POZ &amp; FİYAT'!$A$5:$C$44,3,FALSE),"")</f>
        <v/>
      </c>
      <c r="H1290" s="15"/>
      <c r="I1290" s="16"/>
      <c r="J1290" s="16"/>
      <c r="K1290" s="16"/>
      <c r="L1290" s="16"/>
      <c r="M1290" s="16"/>
      <c r="N1290" s="20" t="str">
        <f>IF(COUNT(I1290:M1290)=0,"",PRODUCT(I1290:M1290))</f>
        <v/>
      </c>
    </row>
    <row r="1291" spans="1:14" x14ac:dyDescent="0.25">
      <c r="A1291" s="17"/>
      <c r="B1291" s="17"/>
      <c r="C1291" s="17"/>
      <c r="D1291" s="17"/>
      <c r="E1291" s="17"/>
      <c r="F1291" s="17"/>
      <c r="G1291" s="19" t="str">
        <f>IFERROR(VLOOKUP($F1291,'POZ &amp; FİYAT'!$A$5:$C$44,3,FALSE),"")</f>
        <v/>
      </c>
      <c r="H1291" s="17"/>
      <c r="I1291" s="18"/>
      <c r="J1291" s="18"/>
      <c r="K1291" s="18"/>
      <c r="L1291" s="18"/>
      <c r="M1291" s="18"/>
      <c r="N1291" s="20" t="str">
        <f>IF(COUNT(I1291:M1291)=0,"",PRODUCT(I1291:M1291))</f>
        <v/>
      </c>
    </row>
    <row r="1292" spans="1:14" x14ac:dyDescent="0.25">
      <c r="A1292" s="15"/>
      <c r="B1292" s="15"/>
      <c r="C1292" s="15"/>
      <c r="D1292" s="15"/>
      <c r="E1292" s="15"/>
      <c r="F1292" s="15"/>
      <c r="G1292" s="19" t="str">
        <f>IFERROR(VLOOKUP($F1292,'POZ &amp; FİYAT'!$A$5:$C$44,3,FALSE),"")</f>
        <v/>
      </c>
      <c r="H1292" s="15"/>
      <c r="I1292" s="16"/>
      <c r="J1292" s="16"/>
      <c r="K1292" s="16"/>
      <c r="L1292" s="16"/>
      <c r="M1292" s="16"/>
      <c r="N1292" s="20" t="str">
        <f>IF(COUNT(I1292:M1292)=0,"",PRODUCT(I1292:M1292))</f>
        <v/>
      </c>
    </row>
    <row r="1293" spans="1:14" x14ac:dyDescent="0.25">
      <c r="A1293" s="17"/>
      <c r="B1293" s="17"/>
      <c r="C1293" s="17"/>
      <c r="D1293" s="17"/>
      <c r="E1293" s="17"/>
      <c r="F1293" s="17"/>
      <c r="G1293" s="19" t="str">
        <f>IFERROR(VLOOKUP($F1293,'POZ &amp; FİYAT'!$A$5:$C$44,3,FALSE),"")</f>
        <v/>
      </c>
      <c r="H1293" s="17"/>
      <c r="I1293" s="18"/>
      <c r="J1293" s="18"/>
      <c r="K1293" s="18"/>
      <c r="L1293" s="18"/>
      <c r="M1293" s="18"/>
      <c r="N1293" s="20" t="str">
        <f>IF(COUNT(I1293:M1293)=0,"",PRODUCT(I1293:M1293))</f>
        <v/>
      </c>
    </row>
    <row r="1294" spans="1:14" x14ac:dyDescent="0.25">
      <c r="A1294" s="15"/>
      <c r="B1294" s="15"/>
      <c r="C1294" s="15"/>
      <c r="D1294" s="15"/>
      <c r="E1294" s="15"/>
      <c r="F1294" s="15"/>
      <c r="G1294" s="19" t="str">
        <f>IFERROR(VLOOKUP($F1294,'POZ &amp; FİYAT'!$A$5:$C$44,3,FALSE),"")</f>
        <v/>
      </c>
      <c r="H1294" s="15"/>
      <c r="I1294" s="16"/>
      <c r="J1294" s="16"/>
      <c r="K1294" s="16"/>
      <c r="L1294" s="16"/>
      <c r="M1294" s="16"/>
      <c r="N1294" s="20" t="str">
        <f>IF(COUNT(I1294:M1294)=0,"",PRODUCT(I1294:M1294))</f>
        <v/>
      </c>
    </row>
    <row r="1295" spans="1:14" x14ac:dyDescent="0.25">
      <c r="A1295" s="17"/>
      <c r="B1295" s="17"/>
      <c r="C1295" s="17"/>
      <c r="D1295" s="17"/>
      <c r="E1295" s="17"/>
      <c r="F1295" s="17"/>
      <c r="G1295" s="19" t="str">
        <f>IFERROR(VLOOKUP($F1295,'POZ &amp; FİYAT'!$A$5:$C$44,3,FALSE),"")</f>
        <v/>
      </c>
      <c r="H1295" s="17"/>
      <c r="I1295" s="18"/>
      <c r="J1295" s="18"/>
      <c r="K1295" s="18"/>
      <c r="L1295" s="18"/>
      <c r="M1295" s="18"/>
      <c r="N1295" s="20" t="str">
        <f>IF(COUNT(I1295:M1295)=0,"",PRODUCT(I1295:M1295))</f>
        <v/>
      </c>
    </row>
    <row r="1296" spans="1:14" x14ac:dyDescent="0.25">
      <c r="A1296" s="15"/>
      <c r="B1296" s="15"/>
      <c r="C1296" s="15"/>
      <c r="D1296" s="15"/>
      <c r="E1296" s="15"/>
      <c r="F1296" s="15"/>
      <c r="G1296" s="19" t="str">
        <f>IFERROR(VLOOKUP($F1296,'POZ &amp; FİYAT'!$A$5:$C$44,3,FALSE),"")</f>
        <v/>
      </c>
      <c r="H1296" s="15"/>
      <c r="I1296" s="16"/>
      <c r="J1296" s="16"/>
      <c r="K1296" s="16"/>
      <c r="L1296" s="16"/>
      <c r="M1296" s="16"/>
      <c r="N1296" s="20" t="str">
        <f>IF(COUNT(I1296:M1296)=0,"",PRODUCT(I1296:M1296))</f>
        <v/>
      </c>
    </row>
    <row r="1297" spans="1:14" x14ac:dyDescent="0.25">
      <c r="A1297" s="17"/>
      <c r="B1297" s="17"/>
      <c r="C1297" s="17"/>
      <c r="D1297" s="17"/>
      <c r="E1297" s="17"/>
      <c r="F1297" s="17"/>
      <c r="G1297" s="19" t="str">
        <f>IFERROR(VLOOKUP($F1297,'POZ &amp; FİYAT'!$A$5:$C$44,3,FALSE),"")</f>
        <v/>
      </c>
      <c r="H1297" s="17"/>
      <c r="I1297" s="18"/>
      <c r="J1297" s="18"/>
      <c r="K1297" s="18"/>
      <c r="L1297" s="18"/>
      <c r="M1297" s="18"/>
      <c r="N1297" s="20" t="str">
        <f>IF(COUNT(I1297:M1297)=0,"",PRODUCT(I1297:M1297))</f>
        <v/>
      </c>
    </row>
    <row r="1298" spans="1:14" x14ac:dyDescent="0.25">
      <c r="A1298" s="15"/>
      <c r="B1298" s="15"/>
      <c r="C1298" s="15"/>
      <c r="D1298" s="15"/>
      <c r="E1298" s="15"/>
      <c r="F1298" s="15"/>
      <c r="G1298" s="19" t="str">
        <f>IFERROR(VLOOKUP($F1298,'POZ &amp; FİYAT'!$A$5:$C$44,3,FALSE),"")</f>
        <v/>
      </c>
      <c r="H1298" s="15"/>
      <c r="I1298" s="16"/>
      <c r="J1298" s="16"/>
      <c r="K1298" s="16"/>
      <c r="L1298" s="16"/>
      <c r="M1298" s="16"/>
      <c r="N1298" s="20" t="str">
        <f>IF(COUNT(I1298:M1298)=0,"",PRODUCT(I1298:M1298))</f>
        <v/>
      </c>
    </row>
    <row r="1299" spans="1:14" x14ac:dyDescent="0.25">
      <c r="A1299" s="17"/>
      <c r="B1299" s="17"/>
      <c r="C1299" s="17"/>
      <c r="D1299" s="17"/>
      <c r="E1299" s="17"/>
      <c r="F1299" s="17"/>
      <c r="G1299" s="19" t="str">
        <f>IFERROR(VLOOKUP($F1299,'POZ &amp; FİYAT'!$A$5:$C$44,3,FALSE),"")</f>
        <v/>
      </c>
      <c r="H1299" s="17"/>
      <c r="I1299" s="18"/>
      <c r="J1299" s="18"/>
      <c r="K1299" s="18"/>
      <c r="L1299" s="18"/>
      <c r="M1299" s="18"/>
      <c r="N1299" s="20" t="str">
        <f>IF(COUNT(I1299:M1299)=0,"",PRODUCT(I1299:M1299))</f>
        <v/>
      </c>
    </row>
    <row r="1300" spans="1:14" x14ac:dyDescent="0.25">
      <c r="A1300" s="15"/>
      <c r="B1300" s="15"/>
      <c r="C1300" s="15"/>
      <c r="D1300" s="15"/>
      <c r="E1300" s="15"/>
      <c r="F1300" s="15"/>
      <c r="G1300" s="19" t="str">
        <f>IFERROR(VLOOKUP($F1300,'POZ &amp; FİYAT'!$A$5:$C$44,3,FALSE),"")</f>
        <v/>
      </c>
      <c r="H1300" s="15"/>
      <c r="I1300" s="16"/>
      <c r="J1300" s="16"/>
      <c r="K1300" s="16"/>
      <c r="L1300" s="16"/>
      <c r="M1300" s="16"/>
      <c r="N1300" s="20" t="str">
        <f>IF(COUNT(I1300:M1300)=0,"",PRODUCT(I1300:M1300))</f>
        <v/>
      </c>
    </row>
    <row r="1301" spans="1:14" x14ac:dyDescent="0.25">
      <c r="A1301" s="17"/>
      <c r="B1301" s="17"/>
      <c r="C1301" s="17"/>
      <c r="D1301" s="17"/>
      <c r="E1301" s="17"/>
      <c r="F1301" s="17"/>
      <c r="G1301" s="19" t="str">
        <f>IFERROR(VLOOKUP($F1301,'POZ &amp; FİYAT'!$A$5:$C$44,3,FALSE),"")</f>
        <v/>
      </c>
      <c r="H1301" s="17"/>
      <c r="I1301" s="18"/>
      <c r="J1301" s="18"/>
      <c r="K1301" s="18"/>
      <c r="L1301" s="18"/>
      <c r="M1301" s="18"/>
      <c r="N1301" s="20" t="str">
        <f>IF(COUNT(I1301:M1301)=0,"",PRODUCT(I1301:M1301))</f>
        <v/>
      </c>
    </row>
    <row r="1302" spans="1:14" x14ac:dyDescent="0.25">
      <c r="A1302" s="15"/>
      <c r="B1302" s="15"/>
      <c r="C1302" s="15"/>
      <c r="D1302" s="15"/>
      <c r="E1302" s="15"/>
      <c r="F1302" s="15"/>
      <c r="G1302" s="19" t="str">
        <f>IFERROR(VLOOKUP($F1302,'POZ &amp; FİYAT'!$A$5:$C$44,3,FALSE),"")</f>
        <v/>
      </c>
      <c r="H1302" s="15"/>
      <c r="I1302" s="16"/>
      <c r="J1302" s="16"/>
      <c r="K1302" s="16"/>
      <c r="L1302" s="16"/>
      <c r="M1302" s="16"/>
      <c r="N1302" s="20" t="str">
        <f>IF(COUNT(I1302:M1302)=0,"",PRODUCT(I1302:M1302))</f>
        <v/>
      </c>
    </row>
    <row r="1303" spans="1:14" x14ac:dyDescent="0.25">
      <c r="A1303" s="17"/>
      <c r="B1303" s="17"/>
      <c r="C1303" s="17"/>
      <c r="D1303" s="17"/>
      <c r="E1303" s="17"/>
      <c r="F1303" s="17"/>
      <c r="G1303" s="19" t="str">
        <f>IFERROR(VLOOKUP($F1303,'POZ &amp; FİYAT'!$A$5:$C$44,3,FALSE),"")</f>
        <v/>
      </c>
      <c r="H1303" s="17"/>
      <c r="I1303" s="18"/>
      <c r="J1303" s="18"/>
      <c r="K1303" s="18"/>
      <c r="L1303" s="18"/>
      <c r="M1303" s="18"/>
      <c r="N1303" s="20" t="str">
        <f>IF(COUNT(I1303:M1303)=0,"",PRODUCT(I1303:M1303))</f>
        <v/>
      </c>
    </row>
    <row r="1304" spans="1:14" x14ac:dyDescent="0.25">
      <c r="A1304" s="15"/>
      <c r="B1304" s="15"/>
      <c r="C1304" s="15"/>
      <c r="D1304" s="15"/>
      <c r="E1304" s="15"/>
      <c r="F1304" s="15"/>
      <c r="G1304" s="19" t="str">
        <f>IFERROR(VLOOKUP($F1304,'POZ &amp; FİYAT'!$A$5:$C$44,3,FALSE),"")</f>
        <v/>
      </c>
      <c r="H1304" s="15"/>
      <c r="I1304" s="16"/>
      <c r="J1304" s="16"/>
      <c r="K1304" s="16"/>
      <c r="L1304" s="16"/>
      <c r="M1304" s="16"/>
      <c r="N1304" s="20" t="str">
        <f>IF(COUNT(I1304:M1304)=0,"",PRODUCT(I1304:M1304))</f>
        <v/>
      </c>
    </row>
    <row r="1305" spans="1:14" x14ac:dyDescent="0.25">
      <c r="A1305" s="17"/>
      <c r="B1305" s="17"/>
      <c r="C1305" s="17"/>
      <c r="D1305" s="17"/>
      <c r="E1305" s="17"/>
      <c r="F1305" s="17"/>
      <c r="G1305" s="19" t="str">
        <f>IFERROR(VLOOKUP($F1305,'POZ &amp; FİYAT'!$A$5:$C$44,3,FALSE),"")</f>
        <v/>
      </c>
      <c r="H1305" s="17"/>
      <c r="I1305" s="18"/>
      <c r="J1305" s="18"/>
      <c r="K1305" s="18"/>
      <c r="L1305" s="18"/>
      <c r="M1305" s="18"/>
      <c r="N1305" s="20" t="str">
        <f>IF(COUNT(I1305:M1305)=0,"",PRODUCT(I1305:M1305))</f>
        <v/>
      </c>
    </row>
    <row r="1306" spans="1:14" x14ac:dyDescent="0.25">
      <c r="A1306" s="15"/>
      <c r="B1306" s="15"/>
      <c r="C1306" s="15"/>
      <c r="D1306" s="15"/>
      <c r="E1306" s="15"/>
      <c r="F1306" s="15"/>
      <c r="G1306" s="19" t="str">
        <f>IFERROR(VLOOKUP($F1306,'POZ &amp; FİYAT'!$A$5:$C$44,3,FALSE),"")</f>
        <v/>
      </c>
      <c r="H1306" s="15"/>
      <c r="I1306" s="16"/>
      <c r="J1306" s="16"/>
      <c r="K1306" s="16"/>
      <c r="L1306" s="16"/>
      <c r="M1306" s="16"/>
      <c r="N1306" s="20" t="str">
        <f>IF(COUNT(I1306:M1306)=0,"",PRODUCT(I1306:M1306))</f>
        <v/>
      </c>
    </row>
    <row r="1307" spans="1:14" x14ac:dyDescent="0.25">
      <c r="A1307" s="17"/>
      <c r="B1307" s="17"/>
      <c r="C1307" s="17"/>
      <c r="D1307" s="17"/>
      <c r="E1307" s="17"/>
      <c r="F1307" s="17"/>
      <c r="G1307" s="19" t="str">
        <f>IFERROR(VLOOKUP($F1307,'POZ &amp; FİYAT'!$A$5:$C$44,3,FALSE),"")</f>
        <v/>
      </c>
      <c r="H1307" s="17"/>
      <c r="I1307" s="18"/>
      <c r="J1307" s="18"/>
      <c r="K1307" s="18"/>
      <c r="L1307" s="18"/>
      <c r="M1307" s="18"/>
      <c r="N1307" s="20" t="str">
        <f>IF(COUNT(I1307:M1307)=0,"",PRODUCT(I1307:M1307))</f>
        <v/>
      </c>
    </row>
    <row r="1308" spans="1:14" x14ac:dyDescent="0.25">
      <c r="A1308" s="15"/>
      <c r="B1308" s="15"/>
      <c r="C1308" s="15"/>
      <c r="D1308" s="15"/>
      <c r="E1308" s="15"/>
      <c r="F1308" s="15"/>
      <c r="G1308" s="19" t="str">
        <f>IFERROR(VLOOKUP($F1308,'POZ &amp; FİYAT'!$A$5:$C$44,3,FALSE),"")</f>
        <v/>
      </c>
      <c r="H1308" s="15"/>
      <c r="I1308" s="16"/>
      <c r="J1308" s="16"/>
      <c r="K1308" s="16"/>
      <c r="L1308" s="16"/>
      <c r="M1308" s="16"/>
      <c r="N1308" s="20" t="str">
        <f>IF(COUNT(I1308:M1308)=0,"",PRODUCT(I1308:M1308))</f>
        <v/>
      </c>
    </row>
    <row r="1309" spans="1:14" x14ac:dyDescent="0.25">
      <c r="A1309" s="17"/>
      <c r="B1309" s="17"/>
      <c r="C1309" s="17"/>
      <c r="D1309" s="17"/>
      <c r="E1309" s="17"/>
      <c r="F1309" s="17"/>
      <c r="G1309" s="19" t="str">
        <f>IFERROR(VLOOKUP($F1309,'POZ &amp; FİYAT'!$A$5:$C$44,3,FALSE),"")</f>
        <v/>
      </c>
      <c r="H1309" s="17"/>
      <c r="I1309" s="18"/>
      <c r="J1309" s="18"/>
      <c r="K1309" s="18"/>
      <c r="L1309" s="18"/>
      <c r="M1309" s="18"/>
      <c r="N1309" s="20" t="str">
        <f>IF(COUNT(I1309:M1309)=0,"",PRODUCT(I1309:M1309))</f>
        <v/>
      </c>
    </row>
    <row r="1310" spans="1:14" x14ac:dyDescent="0.25">
      <c r="A1310" s="15"/>
      <c r="B1310" s="15"/>
      <c r="C1310" s="15"/>
      <c r="D1310" s="15"/>
      <c r="E1310" s="15"/>
      <c r="F1310" s="15"/>
      <c r="G1310" s="19" t="str">
        <f>IFERROR(VLOOKUP($F1310,'POZ &amp; FİYAT'!$A$5:$C$44,3,FALSE),"")</f>
        <v/>
      </c>
      <c r="H1310" s="15"/>
      <c r="I1310" s="16"/>
      <c r="J1310" s="16"/>
      <c r="K1310" s="16"/>
      <c r="L1310" s="16"/>
      <c r="M1310" s="16"/>
      <c r="N1310" s="20" t="str">
        <f>IF(COUNT(I1310:M1310)=0,"",PRODUCT(I1310:M1310))</f>
        <v/>
      </c>
    </row>
    <row r="1311" spans="1:14" x14ac:dyDescent="0.25">
      <c r="A1311" s="17"/>
      <c r="B1311" s="17"/>
      <c r="C1311" s="17"/>
      <c r="D1311" s="17"/>
      <c r="E1311" s="17"/>
      <c r="F1311" s="17"/>
      <c r="G1311" s="19" t="str">
        <f>IFERROR(VLOOKUP($F1311,'POZ &amp; FİYAT'!$A$5:$C$44,3,FALSE),"")</f>
        <v/>
      </c>
      <c r="H1311" s="17"/>
      <c r="I1311" s="18"/>
      <c r="J1311" s="18"/>
      <c r="K1311" s="18"/>
      <c r="L1311" s="18"/>
      <c r="M1311" s="18"/>
      <c r="N1311" s="20" t="str">
        <f>IF(COUNT(I1311:M1311)=0,"",PRODUCT(I1311:M1311))</f>
        <v/>
      </c>
    </row>
    <row r="1312" spans="1:14" x14ac:dyDescent="0.25">
      <c r="A1312" s="15"/>
      <c r="B1312" s="15"/>
      <c r="C1312" s="15"/>
      <c r="D1312" s="15"/>
      <c r="E1312" s="15"/>
      <c r="F1312" s="15"/>
      <c r="G1312" s="19" t="str">
        <f>IFERROR(VLOOKUP($F1312,'POZ &amp; FİYAT'!$A$5:$C$44,3,FALSE),"")</f>
        <v/>
      </c>
      <c r="H1312" s="15"/>
      <c r="I1312" s="16"/>
      <c r="J1312" s="16"/>
      <c r="K1312" s="16"/>
      <c r="L1312" s="16"/>
      <c r="M1312" s="16"/>
      <c r="N1312" s="20" t="str">
        <f>IF(COUNT(I1312:M1312)=0,"",PRODUCT(I1312:M1312))</f>
        <v/>
      </c>
    </row>
    <row r="1313" spans="1:14" x14ac:dyDescent="0.25">
      <c r="A1313" s="17"/>
      <c r="B1313" s="17"/>
      <c r="C1313" s="17"/>
      <c r="D1313" s="17"/>
      <c r="E1313" s="17"/>
      <c r="F1313" s="17"/>
      <c r="G1313" s="19" t="str">
        <f>IFERROR(VLOOKUP($F1313,'POZ &amp; FİYAT'!$A$5:$C$44,3,FALSE),"")</f>
        <v/>
      </c>
      <c r="H1313" s="17"/>
      <c r="I1313" s="18"/>
      <c r="J1313" s="18"/>
      <c r="K1313" s="18"/>
      <c r="L1313" s="18"/>
      <c r="M1313" s="18"/>
      <c r="N1313" s="20" t="str">
        <f>IF(COUNT(I1313:M1313)=0,"",PRODUCT(I1313:M1313))</f>
        <v/>
      </c>
    </row>
    <row r="1314" spans="1:14" x14ac:dyDescent="0.25">
      <c r="A1314" s="15"/>
      <c r="B1314" s="15"/>
      <c r="C1314" s="15"/>
      <c r="D1314" s="15"/>
      <c r="E1314" s="15"/>
      <c r="F1314" s="15"/>
      <c r="G1314" s="19" t="str">
        <f>IFERROR(VLOOKUP($F1314,'POZ &amp; FİYAT'!$A$5:$C$44,3,FALSE),"")</f>
        <v/>
      </c>
      <c r="H1314" s="15"/>
      <c r="I1314" s="16"/>
      <c r="J1314" s="16"/>
      <c r="K1314" s="16"/>
      <c r="L1314" s="16"/>
      <c r="M1314" s="16"/>
      <c r="N1314" s="20" t="str">
        <f>IF(COUNT(I1314:M1314)=0,"",PRODUCT(I1314:M1314))</f>
        <v/>
      </c>
    </row>
    <row r="1315" spans="1:14" x14ac:dyDescent="0.25">
      <c r="A1315" s="17"/>
      <c r="B1315" s="17"/>
      <c r="C1315" s="17"/>
      <c r="D1315" s="17"/>
      <c r="E1315" s="17"/>
      <c r="F1315" s="17"/>
      <c r="G1315" s="19" t="str">
        <f>IFERROR(VLOOKUP($F1315,'POZ &amp; FİYAT'!$A$5:$C$44,3,FALSE),"")</f>
        <v/>
      </c>
      <c r="H1315" s="17"/>
      <c r="I1315" s="18"/>
      <c r="J1315" s="18"/>
      <c r="K1315" s="18"/>
      <c r="L1315" s="18"/>
      <c r="M1315" s="18"/>
      <c r="N1315" s="20" t="str">
        <f>IF(COUNT(I1315:M1315)=0,"",PRODUCT(I1315:M1315))</f>
        <v/>
      </c>
    </row>
    <row r="1316" spans="1:14" x14ac:dyDescent="0.25">
      <c r="A1316" s="15"/>
      <c r="B1316" s="15"/>
      <c r="C1316" s="15"/>
      <c r="D1316" s="15"/>
      <c r="E1316" s="15"/>
      <c r="F1316" s="15"/>
      <c r="G1316" s="19" t="str">
        <f>IFERROR(VLOOKUP($F1316,'POZ &amp; FİYAT'!$A$5:$C$44,3,FALSE),"")</f>
        <v/>
      </c>
      <c r="H1316" s="15"/>
      <c r="I1316" s="16"/>
      <c r="J1316" s="16"/>
      <c r="K1316" s="16"/>
      <c r="L1316" s="16"/>
      <c r="M1316" s="16"/>
      <c r="N1316" s="20" t="str">
        <f>IF(COUNT(I1316:M1316)=0,"",PRODUCT(I1316:M1316))</f>
        <v/>
      </c>
    </row>
    <row r="1317" spans="1:14" x14ac:dyDescent="0.25">
      <c r="A1317" s="17"/>
      <c r="B1317" s="17"/>
      <c r="C1317" s="17"/>
      <c r="D1317" s="17"/>
      <c r="E1317" s="17"/>
      <c r="F1317" s="17"/>
      <c r="G1317" s="19" t="str">
        <f>IFERROR(VLOOKUP($F1317,'POZ &amp; FİYAT'!$A$5:$C$44,3,FALSE),"")</f>
        <v/>
      </c>
      <c r="H1317" s="17"/>
      <c r="I1317" s="18"/>
      <c r="J1317" s="18"/>
      <c r="K1317" s="18"/>
      <c r="L1317" s="18"/>
      <c r="M1317" s="18"/>
      <c r="N1317" s="20" t="str">
        <f>IF(COUNT(I1317:M1317)=0,"",PRODUCT(I1317:M1317))</f>
        <v/>
      </c>
    </row>
    <row r="1318" spans="1:14" x14ac:dyDescent="0.25">
      <c r="A1318" s="15"/>
      <c r="B1318" s="15"/>
      <c r="C1318" s="15"/>
      <c r="D1318" s="15"/>
      <c r="E1318" s="15"/>
      <c r="F1318" s="15"/>
      <c r="G1318" s="19" t="str">
        <f>IFERROR(VLOOKUP($F1318,'POZ &amp; FİYAT'!$A$5:$C$44,3,FALSE),"")</f>
        <v/>
      </c>
      <c r="H1318" s="15"/>
      <c r="I1318" s="16"/>
      <c r="J1318" s="16"/>
      <c r="K1318" s="16"/>
      <c r="L1318" s="16"/>
      <c r="M1318" s="16"/>
      <c r="N1318" s="20" t="str">
        <f>IF(COUNT(I1318:M1318)=0,"",PRODUCT(I1318:M1318))</f>
        <v/>
      </c>
    </row>
    <row r="1319" spans="1:14" x14ac:dyDescent="0.25">
      <c r="A1319" s="17"/>
      <c r="B1319" s="17"/>
      <c r="C1319" s="17"/>
      <c r="D1319" s="17"/>
      <c r="E1319" s="17"/>
      <c r="F1319" s="17"/>
      <c r="G1319" s="19" t="str">
        <f>IFERROR(VLOOKUP($F1319,'POZ &amp; FİYAT'!$A$5:$C$44,3,FALSE),"")</f>
        <v/>
      </c>
      <c r="H1319" s="17"/>
      <c r="I1319" s="18"/>
      <c r="J1319" s="18"/>
      <c r="K1319" s="18"/>
      <c r="L1319" s="18"/>
      <c r="M1319" s="18"/>
      <c r="N1319" s="20" t="str">
        <f>IF(COUNT(I1319:M1319)=0,"",PRODUCT(I1319:M1319))</f>
        <v/>
      </c>
    </row>
    <row r="1320" spans="1:14" x14ac:dyDescent="0.25">
      <c r="A1320" s="15"/>
      <c r="B1320" s="15"/>
      <c r="C1320" s="15"/>
      <c r="D1320" s="15"/>
      <c r="E1320" s="15"/>
      <c r="F1320" s="15"/>
      <c r="G1320" s="19" t="str">
        <f>IFERROR(VLOOKUP($F1320,'POZ &amp; FİYAT'!$A$5:$C$44,3,FALSE),"")</f>
        <v/>
      </c>
      <c r="H1320" s="15"/>
      <c r="I1320" s="16"/>
      <c r="J1320" s="16"/>
      <c r="K1320" s="16"/>
      <c r="L1320" s="16"/>
      <c r="M1320" s="16"/>
      <c r="N1320" s="20" t="str">
        <f>IF(COUNT(I1320:M1320)=0,"",PRODUCT(I1320:M1320))</f>
        <v/>
      </c>
    </row>
    <row r="1321" spans="1:14" x14ac:dyDescent="0.25">
      <c r="A1321" s="17"/>
      <c r="B1321" s="17"/>
      <c r="C1321" s="17"/>
      <c r="D1321" s="17"/>
      <c r="E1321" s="17"/>
      <c r="F1321" s="17"/>
      <c r="G1321" s="19" t="str">
        <f>IFERROR(VLOOKUP($F1321,'POZ &amp; FİYAT'!$A$5:$C$44,3,FALSE),"")</f>
        <v/>
      </c>
      <c r="H1321" s="17"/>
      <c r="I1321" s="18"/>
      <c r="J1321" s="18"/>
      <c r="K1321" s="18"/>
      <c r="L1321" s="18"/>
      <c r="M1321" s="18"/>
      <c r="N1321" s="20" t="str">
        <f>IF(COUNT(I1321:M1321)=0,"",PRODUCT(I1321:M1321))</f>
        <v/>
      </c>
    </row>
    <row r="1322" spans="1:14" x14ac:dyDescent="0.25">
      <c r="A1322" s="15"/>
      <c r="B1322" s="15"/>
      <c r="C1322" s="15"/>
      <c r="D1322" s="15"/>
      <c r="E1322" s="15"/>
      <c r="F1322" s="15"/>
      <c r="G1322" s="19" t="str">
        <f>IFERROR(VLOOKUP($F1322,'POZ &amp; FİYAT'!$A$5:$C$44,3,FALSE),"")</f>
        <v/>
      </c>
      <c r="H1322" s="15"/>
      <c r="I1322" s="16"/>
      <c r="J1322" s="16"/>
      <c r="K1322" s="16"/>
      <c r="L1322" s="16"/>
      <c r="M1322" s="16"/>
      <c r="N1322" s="20" t="str">
        <f>IF(COUNT(I1322:M1322)=0,"",PRODUCT(I1322:M1322))</f>
        <v/>
      </c>
    </row>
    <row r="1323" spans="1:14" x14ac:dyDescent="0.25">
      <c r="A1323" s="17"/>
      <c r="B1323" s="17"/>
      <c r="C1323" s="17"/>
      <c r="D1323" s="17"/>
      <c r="E1323" s="17"/>
      <c r="F1323" s="17"/>
      <c r="G1323" s="19" t="str">
        <f>IFERROR(VLOOKUP($F1323,'POZ &amp; FİYAT'!$A$5:$C$44,3,FALSE),"")</f>
        <v/>
      </c>
      <c r="H1323" s="17"/>
      <c r="I1323" s="18"/>
      <c r="J1323" s="18"/>
      <c r="K1323" s="18"/>
      <c r="L1323" s="18"/>
      <c r="M1323" s="18"/>
      <c r="N1323" s="20" t="str">
        <f>IF(COUNT(I1323:M1323)=0,"",PRODUCT(I1323:M1323))</f>
        <v/>
      </c>
    </row>
    <row r="1324" spans="1:14" x14ac:dyDescent="0.25">
      <c r="A1324" s="15"/>
      <c r="B1324" s="15"/>
      <c r="C1324" s="15"/>
      <c r="D1324" s="15"/>
      <c r="E1324" s="15"/>
      <c r="F1324" s="15"/>
      <c r="G1324" s="19" t="str">
        <f>IFERROR(VLOOKUP($F1324,'POZ &amp; FİYAT'!$A$5:$C$44,3,FALSE),"")</f>
        <v/>
      </c>
      <c r="H1324" s="15"/>
      <c r="I1324" s="16"/>
      <c r="J1324" s="16"/>
      <c r="K1324" s="16"/>
      <c r="L1324" s="16"/>
      <c r="M1324" s="16"/>
      <c r="N1324" s="20" t="str">
        <f>IF(COUNT(I1324:M1324)=0,"",PRODUCT(I1324:M1324))</f>
        <v/>
      </c>
    </row>
    <row r="1325" spans="1:14" x14ac:dyDescent="0.25">
      <c r="A1325" s="17"/>
      <c r="B1325" s="17"/>
      <c r="C1325" s="17"/>
      <c r="D1325" s="17"/>
      <c r="E1325" s="17"/>
      <c r="F1325" s="17"/>
      <c r="G1325" s="19" t="str">
        <f>IFERROR(VLOOKUP($F1325,'POZ &amp; FİYAT'!$A$5:$C$44,3,FALSE),"")</f>
        <v/>
      </c>
      <c r="H1325" s="17"/>
      <c r="I1325" s="18"/>
      <c r="J1325" s="18"/>
      <c r="K1325" s="18"/>
      <c r="L1325" s="18"/>
      <c r="M1325" s="18"/>
      <c r="N1325" s="20" t="str">
        <f>IF(COUNT(I1325:M1325)=0,"",PRODUCT(I1325:M1325))</f>
        <v/>
      </c>
    </row>
    <row r="1326" spans="1:14" x14ac:dyDescent="0.25">
      <c r="A1326" s="15"/>
      <c r="B1326" s="15"/>
      <c r="C1326" s="15"/>
      <c r="D1326" s="15"/>
      <c r="E1326" s="15"/>
      <c r="F1326" s="15"/>
      <c r="G1326" s="19" t="str">
        <f>IFERROR(VLOOKUP($F1326,'POZ &amp; FİYAT'!$A$5:$C$44,3,FALSE),"")</f>
        <v/>
      </c>
      <c r="H1326" s="15"/>
      <c r="I1326" s="16"/>
      <c r="J1326" s="16"/>
      <c r="K1326" s="16"/>
      <c r="L1326" s="16"/>
      <c r="M1326" s="16"/>
      <c r="N1326" s="20" t="str">
        <f>IF(COUNT(I1326:M1326)=0,"",PRODUCT(I1326:M1326))</f>
        <v/>
      </c>
    </row>
    <row r="1327" spans="1:14" x14ac:dyDescent="0.25">
      <c r="A1327" s="17"/>
      <c r="B1327" s="17"/>
      <c r="C1327" s="17"/>
      <c r="D1327" s="17"/>
      <c r="E1327" s="17"/>
      <c r="F1327" s="17"/>
      <c r="G1327" s="19" t="str">
        <f>IFERROR(VLOOKUP($F1327,'POZ &amp; FİYAT'!$A$5:$C$44,3,FALSE),"")</f>
        <v/>
      </c>
      <c r="H1327" s="17"/>
      <c r="I1327" s="18"/>
      <c r="J1327" s="18"/>
      <c r="K1327" s="18"/>
      <c r="L1327" s="18"/>
      <c r="M1327" s="18"/>
      <c r="N1327" s="20" t="str">
        <f>IF(COUNT(I1327:M1327)=0,"",PRODUCT(I1327:M1327))</f>
        <v/>
      </c>
    </row>
    <row r="1328" spans="1:14" x14ac:dyDescent="0.25">
      <c r="A1328" s="15"/>
      <c r="B1328" s="15"/>
      <c r="C1328" s="15"/>
      <c r="D1328" s="15"/>
      <c r="E1328" s="15"/>
      <c r="F1328" s="15"/>
      <c r="G1328" s="19" t="str">
        <f>IFERROR(VLOOKUP($F1328,'POZ &amp; FİYAT'!$A$5:$C$44,3,FALSE),"")</f>
        <v/>
      </c>
      <c r="H1328" s="15"/>
      <c r="I1328" s="16"/>
      <c r="J1328" s="16"/>
      <c r="K1328" s="16"/>
      <c r="L1328" s="16"/>
      <c r="M1328" s="16"/>
      <c r="N1328" s="20" t="str">
        <f>IF(COUNT(I1328:M1328)=0,"",PRODUCT(I1328:M1328))</f>
        <v/>
      </c>
    </row>
    <row r="1329" spans="1:14" x14ac:dyDescent="0.25">
      <c r="A1329" s="17"/>
      <c r="B1329" s="17"/>
      <c r="C1329" s="17"/>
      <c r="D1329" s="17"/>
      <c r="E1329" s="17"/>
      <c r="F1329" s="17"/>
      <c r="G1329" s="19" t="str">
        <f>IFERROR(VLOOKUP($F1329,'POZ &amp; FİYAT'!$A$5:$C$44,3,FALSE),"")</f>
        <v/>
      </c>
      <c r="H1329" s="17"/>
      <c r="I1329" s="18"/>
      <c r="J1329" s="18"/>
      <c r="K1329" s="18"/>
      <c r="L1329" s="18"/>
      <c r="M1329" s="18"/>
      <c r="N1329" s="20" t="str">
        <f>IF(COUNT(I1329:M1329)=0,"",PRODUCT(I1329:M1329))</f>
        <v/>
      </c>
    </row>
    <row r="1330" spans="1:14" x14ac:dyDescent="0.25">
      <c r="A1330" s="15"/>
      <c r="B1330" s="15"/>
      <c r="C1330" s="15"/>
      <c r="D1330" s="15"/>
      <c r="E1330" s="15"/>
      <c r="F1330" s="15"/>
      <c r="G1330" s="19" t="str">
        <f>IFERROR(VLOOKUP($F1330,'POZ &amp; FİYAT'!$A$5:$C$44,3,FALSE),"")</f>
        <v/>
      </c>
      <c r="H1330" s="15"/>
      <c r="I1330" s="16"/>
      <c r="J1330" s="16"/>
      <c r="K1330" s="16"/>
      <c r="L1330" s="16"/>
      <c r="M1330" s="16"/>
      <c r="N1330" s="20" t="str">
        <f>IF(COUNT(I1330:M1330)=0,"",PRODUCT(I1330:M1330))</f>
        <v/>
      </c>
    </row>
    <row r="1331" spans="1:14" x14ac:dyDescent="0.25">
      <c r="A1331" s="17"/>
      <c r="B1331" s="17"/>
      <c r="C1331" s="17"/>
      <c r="D1331" s="17"/>
      <c r="E1331" s="17"/>
      <c r="F1331" s="17"/>
      <c r="G1331" s="19" t="str">
        <f>IFERROR(VLOOKUP($F1331,'POZ &amp; FİYAT'!$A$5:$C$44,3,FALSE),"")</f>
        <v/>
      </c>
      <c r="H1331" s="17"/>
      <c r="I1331" s="18"/>
      <c r="J1331" s="18"/>
      <c r="K1331" s="18"/>
      <c r="L1331" s="18"/>
      <c r="M1331" s="18"/>
      <c r="N1331" s="20" t="str">
        <f>IF(COUNT(I1331:M1331)=0,"",PRODUCT(I1331:M1331))</f>
        <v/>
      </c>
    </row>
    <row r="1332" spans="1:14" x14ac:dyDescent="0.25">
      <c r="A1332" s="15"/>
      <c r="B1332" s="15"/>
      <c r="C1332" s="15"/>
      <c r="D1332" s="15"/>
      <c r="E1332" s="15"/>
      <c r="F1332" s="15"/>
      <c r="G1332" s="19" t="str">
        <f>IFERROR(VLOOKUP($F1332,'POZ &amp; FİYAT'!$A$5:$C$44,3,FALSE),"")</f>
        <v/>
      </c>
      <c r="H1332" s="15"/>
      <c r="I1332" s="16"/>
      <c r="J1332" s="16"/>
      <c r="K1332" s="16"/>
      <c r="L1332" s="16"/>
      <c r="M1332" s="16"/>
      <c r="N1332" s="20" t="str">
        <f>IF(COUNT(I1332:M1332)=0,"",PRODUCT(I1332:M1332))</f>
        <v/>
      </c>
    </row>
    <row r="1333" spans="1:14" x14ac:dyDescent="0.25">
      <c r="A1333" s="17"/>
      <c r="B1333" s="17"/>
      <c r="C1333" s="17"/>
      <c r="D1333" s="17"/>
      <c r="E1333" s="17"/>
      <c r="F1333" s="17"/>
      <c r="G1333" s="19" t="str">
        <f>IFERROR(VLOOKUP($F1333,'POZ &amp; FİYAT'!$A$5:$C$44,3,FALSE),"")</f>
        <v/>
      </c>
      <c r="H1333" s="17"/>
      <c r="I1333" s="18"/>
      <c r="J1333" s="18"/>
      <c r="K1333" s="18"/>
      <c r="L1333" s="18"/>
      <c r="M1333" s="18"/>
      <c r="N1333" s="20" t="str">
        <f>IF(COUNT(I1333:M1333)=0,"",PRODUCT(I1333:M1333))</f>
        <v/>
      </c>
    </row>
    <row r="1334" spans="1:14" x14ac:dyDescent="0.25">
      <c r="A1334" s="15"/>
      <c r="B1334" s="15"/>
      <c r="C1334" s="15"/>
      <c r="D1334" s="15"/>
      <c r="E1334" s="15"/>
      <c r="F1334" s="15"/>
      <c r="G1334" s="19" t="str">
        <f>IFERROR(VLOOKUP($F1334,'POZ &amp; FİYAT'!$A$5:$C$44,3,FALSE),"")</f>
        <v/>
      </c>
      <c r="H1334" s="15"/>
      <c r="I1334" s="16"/>
      <c r="J1334" s="16"/>
      <c r="K1334" s="16"/>
      <c r="L1334" s="16"/>
      <c r="M1334" s="16"/>
      <c r="N1334" s="20" t="str">
        <f>IF(COUNT(I1334:M1334)=0,"",PRODUCT(I1334:M1334))</f>
        <v/>
      </c>
    </row>
    <row r="1335" spans="1:14" x14ac:dyDescent="0.25">
      <c r="A1335" s="17"/>
      <c r="B1335" s="17"/>
      <c r="C1335" s="17"/>
      <c r="D1335" s="17"/>
      <c r="E1335" s="17"/>
      <c r="F1335" s="17"/>
      <c r="G1335" s="19" t="str">
        <f>IFERROR(VLOOKUP($F1335,'POZ &amp; FİYAT'!$A$5:$C$44,3,FALSE),"")</f>
        <v/>
      </c>
      <c r="H1335" s="17"/>
      <c r="I1335" s="18"/>
      <c r="J1335" s="18"/>
      <c r="K1335" s="18"/>
      <c r="L1335" s="18"/>
      <c r="M1335" s="18"/>
      <c r="N1335" s="20" t="str">
        <f>IF(COUNT(I1335:M1335)=0,"",PRODUCT(I1335:M1335))</f>
        <v/>
      </c>
    </row>
    <row r="1336" spans="1:14" x14ac:dyDescent="0.25">
      <c r="A1336" s="15"/>
      <c r="B1336" s="15"/>
      <c r="C1336" s="15"/>
      <c r="D1336" s="15"/>
      <c r="E1336" s="15"/>
      <c r="F1336" s="15"/>
      <c r="G1336" s="19" t="str">
        <f>IFERROR(VLOOKUP($F1336,'POZ &amp; FİYAT'!$A$5:$C$44,3,FALSE),"")</f>
        <v/>
      </c>
      <c r="H1336" s="15"/>
      <c r="I1336" s="16"/>
      <c r="J1336" s="16"/>
      <c r="K1336" s="16"/>
      <c r="L1336" s="16"/>
      <c r="M1336" s="16"/>
      <c r="N1336" s="20" t="str">
        <f>IF(COUNT(I1336:M1336)=0,"",PRODUCT(I1336:M1336))</f>
        <v/>
      </c>
    </row>
    <row r="1337" spans="1:14" x14ac:dyDescent="0.25">
      <c r="A1337" s="17"/>
      <c r="B1337" s="17"/>
      <c r="C1337" s="17"/>
      <c r="D1337" s="17"/>
      <c r="E1337" s="17"/>
      <c r="F1337" s="17"/>
      <c r="G1337" s="19" t="str">
        <f>IFERROR(VLOOKUP($F1337,'POZ &amp; FİYAT'!$A$5:$C$44,3,FALSE),"")</f>
        <v/>
      </c>
      <c r="H1337" s="17"/>
      <c r="I1337" s="18"/>
      <c r="J1337" s="18"/>
      <c r="K1337" s="18"/>
      <c r="L1337" s="18"/>
      <c r="M1337" s="18"/>
      <c r="N1337" s="20" t="str">
        <f>IF(COUNT(I1337:M1337)=0,"",PRODUCT(I1337:M1337))</f>
        <v/>
      </c>
    </row>
    <row r="1338" spans="1:14" x14ac:dyDescent="0.25">
      <c r="A1338" s="15"/>
      <c r="B1338" s="15"/>
      <c r="C1338" s="15"/>
      <c r="D1338" s="15"/>
      <c r="E1338" s="15"/>
      <c r="F1338" s="15"/>
      <c r="G1338" s="19" t="str">
        <f>IFERROR(VLOOKUP($F1338,'POZ &amp; FİYAT'!$A$5:$C$44,3,FALSE),"")</f>
        <v/>
      </c>
      <c r="H1338" s="15"/>
      <c r="I1338" s="16"/>
      <c r="J1338" s="16"/>
      <c r="K1338" s="16"/>
      <c r="L1338" s="16"/>
      <c r="M1338" s="16"/>
      <c r="N1338" s="20" t="str">
        <f>IF(COUNT(I1338:M1338)=0,"",PRODUCT(I1338:M1338))</f>
        <v/>
      </c>
    </row>
    <row r="1339" spans="1:14" x14ac:dyDescent="0.25">
      <c r="A1339" s="17"/>
      <c r="B1339" s="17"/>
      <c r="C1339" s="17"/>
      <c r="D1339" s="17"/>
      <c r="E1339" s="17"/>
      <c r="F1339" s="17"/>
      <c r="G1339" s="19" t="str">
        <f>IFERROR(VLOOKUP($F1339,'POZ &amp; FİYAT'!$A$5:$C$44,3,FALSE),"")</f>
        <v/>
      </c>
      <c r="H1339" s="17"/>
      <c r="I1339" s="18"/>
      <c r="J1339" s="18"/>
      <c r="K1339" s="18"/>
      <c r="L1339" s="18"/>
      <c r="M1339" s="18"/>
      <c r="N1339" s="20" t="str">
        <f>IF(COUNT(I1339:M1339)=0,"",PRODUCT(I1339:M1339))</f>
        <v/>
      </c>
    </row>
    <row r="1340" spans="1:14" x14ac:dyDescent="0.25">
      <c r="A1340" s="15"/>
      <c r="B1340" s="15"/>
      <c r="C1340" s="15"/>
      <c r="D1340" s="15"/>
      <c r="E1340" s="15"/>
      <c r="F1340" s="15"/>
      <c r="G1340" s="19" t="str">
        <f>IFERROR(VLOOKUP($F1340,'POZ &amp; FİYAT'!$A$5:$C$44,3,FALSE),"")</f>
        <v/>
      </c>
      <c r="H1340" s="15"/>
      <c r="I1340" s="16"/>
      <c r="J1340" s="16"/>
      <c r="K1340" s="16"/>
      <c r="L1340" s="16"/>
      <c r="M1340" s="16"/>
      <c r="N1340" s="20" t="str">
        <f>IF(COUNT(I1340:M1340)=0,"",PRODUCT(I1340:M1340))</f>
        <v/>
      </c>
    </row>
    <row r="1341" spans="1:14" x14ac:dyDescent="0.25">
      <c r="A1341" s="17"/>
      <c r="B1341" s="17"/>
      <c r="C1341" s="17"/>
      <c r="D1341" s="17"/>
      <c r="E1341" s="17"/>
      <c r="F1341" s="17"/>
      <c r="G1341" s="19" t="str">
        <f>IFERROR(VLOOKUP($F1341,'POZ &amp; FİYAT'!$A$5:$C$44,3,FALSE),"")</f>
        <v/>
      </c>
      <c r="H1341" s="17"/>
      <c r="I1341" s="18"/>
      <c r="J1341" s="18"/>
      <c r="K1341" s="18"/>
      <c r="L1341" s="18"/>
      <c r="M1341" s="18"/>
      <c r="N1341" s="20" t="str">
        <f>IF(COUNT(I1341:M1341)=0,"",PRODUCT(I1341:M1341))</f>
        <v/>
      </c>
    </row>
    <row r="1342" spans="1:14" x14ac:dyDescent="0.25">
      <c r="A1342" s="15"/>
      <c r="B1342" s="15"/>
      <c r="C1342" s="15"/>
      <c r="D1342" s="15"/>
      <c r="E1342" s="15"/>
      <c r="F1342" s="15"/>
      <c r="G1342" s="19" t="str">
        <f>IFERROR(VLOOKUP($F1342,'POZ &amp; FİYAT'!$A$5:$C$44,3,FALSE),"")</f>
        <v/>
      </c>
      <c r="H1342" s="15"/>
      <c r="I1342" s="16"/>
      <c r="J1342" s="16"/>
      <c r="K1342" s="16"/>
      <c r="L1342" s="16"/>
      <c r="M1342" s="16"/>
      <c r="N1342" s="20" t="str">
        <f>IF(COUNT(I1342:M1342)=0,"",PRODUCT(I1342:M1342))</f>
        <v/>
      </c>
    </row>
    <row r="1343" spans="1:14" x14ac:dyDescent="0.25">
      <c r="A1343" s="17"/>
      <c r="B1343" s="17"/>
      <c r="C1343" s="17"/>
      <c r="D1343" s="17"/>
      <c r="E1343" s="17"/>
      <c r="F1343" s="17"/>
      <c r="G1343" s="19" t="str">
        <f>IFERROR(VLOOKUP($F1343,'POZ &amp; FİYAT'!$A$5:$C$44,3,FALSE),"")</f>
        <v/>
      </c>
      <c r="H1343" s="17"/>
      <c r="I1343" s="18"/>
      <c r="J1343" s="18"/>
      <c r="K1343" s="18"/>
      <c r="L1343" s="18"/>
      <c r="M1343" s="18"/>
      <c r="N1343" s="20" t="str">
        <f>IF(COUNT(I1343:M1343)=0,"",PRODUCT(I1343:M1343))</f>
        <v/>
      </c>
    </row>
    <row r="1344" spans="1:14" x14ac:dyDescent="0.25">
      <c r="A1344" s="15"/>
      <c r="B1344" s="15"/>
      <c r="C1344" s="15"/>
      <c r="D1344" s="15"/>
      <c r="E1344" s="15"/>
      <c r="F1344" s="15"/>
      <c r="G1344" s="19" t="str">
        <f>IFERROR(VLOOKUP($F1344,'POZ &amp; FİYAT'!$A$5:$C$44,3,FALSE),"")</f>
        <v/>
      </c>
      <c r="H1344" s="15"/>
      <c r="I1344" s="16"/>
      <c r="J1344" s="16"/>
      <c r="K1344" s="16"/>
      <c r="L1344" s="16"/>
      <c r="M1344" s="16"/>
      <c r="N1344" s="20" t="str">
        <f>IF(COUNT(I1344:M1344)=0,"",PRODUCT(I1344:M1344))</f>
        <v/>
      </c>
    </row>
    <row r="1345" spans="1:14" x14ac:dyDescent="0.25">
      <c r="A1345" s="17"/>
      <c r="B1345" s="17"/>
      <c r="C1345" s="17"/>
      <c r="D1345" s="17"/>
      <c r="E1345" s="17"/>
      <c r="F1345" s="17"/>
      <c r="G1345" s="19" t="str">
        <f>IFERROR(VLOOKUP($F1345,'POZ &amp; FİYAT'!$A$5:$C$44,3,FALSE),"")</f>
        <v/>
      </c>
      <c r="H1345" s="17"/>
      <c r="I1345" s="18"/>
      <c r="J1345" s="18"/>
      <c r="K1345" s="18"/>
      <c r="L1345" s="18"/>
      <c r="M1345" s="18"/>
      <c r="N1345" s="20" t="str">
        <f>IF(COUNT(I1345:M1345)=0,"",PRODUCT(I1345:M1345))</f>
        <v/>
      </c>
    </row>
    <row r="1346" spans="1:14" x14ac:dyDescent="0.25">
      <c r="A1346" s="15"/>
      <c r="B1346" s="15"/>
      <c r="C1346" s="15"/>
      <c r="D1346" s="15"/>
      <c r="E1346" s="15"/>
      <c r="F1346" s="15"/>
      <c r="G1346" s="19" t="str">
        <f>IFERROR(VLOOKUP($F1346,'POZ &amp; FİYAT'!$A$5:$C$44,3,FALSE),"")</f>
        <v/>
      </c>
      <c r="H1346" s="15"/>
      <c r="I1346" s="16"/>
      <c r="J1346" s="16"/>
      <c r="K1346" s="16"/>
      <c r="L1346" s="16"/>
      <c r="M1346" s="16"/>
      <c r="N1346" s="20" t="str">
        <f>IF(COUNT(I1346:M1346)=0,"",PRODUCT(I1346:M1346))</f>
        <v/>
      </c>
    </row>
    <row r="1347" spans="1:14" x14ac:dyDescent="0.25">
      <c r="A1347" s="17"/>
      <c r="B1347" s="17"/>
      <c r="C1347" s="17"/>
      <c r="D1347" s="17"/>
      <c r="E1347" s="17"/>
      <c r="F1347" s="17"/>
      <c r="G1347" s="19" t="str">
        <f>IFERROR(VLOOKUP($F1347,'POZ &amp; FİYAT'!$A$5:$C$44,3,FALSE),"")</f>
        <v/>
      </c>
      <c r="H1347" s="17"/>
      <c r="I1347" s="18"/>
      <c r="J1347" s="18"/>
      <c r="K1347" s="18"/>
      <c r="L1347" s="18"/>
      <c r="M1347" s="18"/>
      <c r="N1347" s="20" t="str">
        <f>IF(COUNT(I1347:M1347)=0,"",PRODUCT(I1347:M1347))</f>
        <v/>
      </c>
    </row>
    <row r="1348" spans="1:14" x14ac:dyDescent="0.25">
      <c r="A1348" s="15"/>
      <c r="B1348" s="15"/>
      <c r="C1348" s="15"/>
      <c r="D1348" s="15"/>
      <c r="E1348" s="15"/>
      <c r="F1348" s="15"/>
      <c r="G1348" s="19" t="str">
        <f>IFERROR(VLOOKUP($F1348,'POZ &amp; FİYAT'!$A$5:$C$44,3,FALSE),"")</f>
        <v/>
      </c>
      <c r="H1348" s="15"/>
      <c r="I1348" s="16"/>
      <c r="J1348" s="16"/>
      <c r="K1348" s="16"/>
      <c r="L1348" s="16"/>
      <c r="M1348" s="16"/>
      <c r="N1348" s="20" t="str">
        <f>IF(COUNT(I1348:M1348)=0,"",PRODUCT(I1348:M1348))</f>
        <v/>
      </c>
    </row>
    <row r="1349" spans="1:14" x14ac:dyDescent="0.25">
      <c r="A1349" s="17"/>
      <c r="B1349" s="17"/>
      <c r="C1349" s="17"/>
      <c r="D1349" s="17"/>
      <c r="E1349" s="17"/>
      <c r="F1349" s="17"/>
      <c r="G1349" s="19" t="str">
        <f>IFERROR(VLOOKUP($F1349,'POZ &amp; FİYAT'!$A$5:$C$44,3,FALSE),"")</f>
        <v/>
      </c>
      <c r="H1349" s="17"/>
      <c r="I1349" s="18"/>
      <c r="J1349" s="18"/>
      <c r="K1349" s="18"/>
      <c r="L1349" s="18"/>
      <c r="M1349" s="18"/>
      <c r="N1349" s="20" t="str">
        <f>IF(COUNT(I1349:M1349)=0,"",PRODUCT(I1349:M1349))</f>
        <v/>
      </c>
    </row>
    <row r="1350" spans="1:14" x14ac:dyDescent="0.25">
      <c r="A1350" s="15"/>
      <c r="B1350" s="15"/>
      <c r="C1350" s="15"/>
      <c r="D1350" s="15"/>
      <c r="E1350" s="15"/>
      <c r="F1350" s="15"/>
      <c r="G1350" s="19" t="str">
        <f>IFERROR(VLOOKUP($F1350,'POZ &amp; FİYAT'!$A$5:$C$44,3,FALSE),"")</f>
        <v/>
      </c>
      <c r="H1350" s="15"/>
      <c r="I1350" s="16"/>
      <c r="J1350" s="16"/>
      <c r="K1350" s="16"/>
      <c r="L1350" s="16"/>
      <c r="M1350" s="16"/>
      <c r="N1350" s="20" t="str">
        <f>IF(COUNT(I1350:M1350)=0,"",PRODUCT(I1350:M1350))</f>
        <v/>
      </c>
    </row>
    <row r="1351" spans="1:14" x14ac:dyDescent="0.25">
      <c r="A1351" s="17"/>
      <c r="B1351" s="17"/>
      <c r="C1351" s="17"/>
      <c r="D1351" s="17"/>
      <c r="E1351" s="17"/>
      <c r="F1351" s="17"/>
      <c r="G1351" s="19" t="str">
        <f>IFERROR(VLOOKUP($F1351,'POZ &amp; FİYAT'!$A$5:$C$44,3,FALSE),"")</f>
        <v/>
      </c>
      <c r="H1351" s="17"/>
      <c r="I1351" s="18"/>
      <c r="J1351" s="18"/>
      <c r="K1351" s="18"/>
      <c r="L1351" s="18"/>
      <c r="M1351" s="18"/>
      <c r="N1351" s="20" t="str">
        <f>IF(COUNT(I1351:M1351)=0,"",PRODUCT(I1351:M1351))</f>
        <v/>
      </c>
    </row>
    <row r="1352" spans="1:14" x14ac:dyDescent="0.25">
      <c r="A1352" s="15"/>
      <c r="B1352" s="15"/>
      <c r="C1352" s="15"/>
      <c r="D1352" s="15"/>
      <c r="E1352" s="15"/>
      <c r="F1352" s="15"/>
      <c r="G1352" s="19" t="str">
        <f>IFERROR(VLOOKUP($F1352,'POZ &amp; FİYAT'!$A$5:$C$44,3,FALSE),"")</f>
        <v/>
      </c>
      <c r="H1352" s="15"/>
      <c r="I1352" s="16"/>
      <c r="J1352" s="16"/>
      <c r="K1352" s="16"/>
      <c r="L1352" s="16"/>
      <c r="M1352" s="16"/>
      <c r="N1352" s="20" t="str">
        <f>IF(COUNT(I1352:M1352)=0,"",PRODUCT(I1352:M1352))</f>
        <v/>
      </c>
    </row>
    <row r="1353" spans="1:14" x14ac:dyDescent="0.25">
      <c r="A1353" s="17"/>
      <c r="B1353" s="17"/>
      <c r="C1353" s="17"/>
      <c r="D1353" s="17"/>
      <c r="E1353" s="17"/>
      <c r="F1353" s="17"/>
      <c r="G1353" s="19" t="str">
        <f>IFERROR(VLOOKUP($F1353,'POZ &amp; FİYAT'!$A$5:$C$44,3,FALSE),"")</f>
        <v/>
      </c>
      <c r="H1353" s="17"/>
      <c r="I1353" s="18"/>
      <c r="J1353" s="18"/>
      <c r="K1353" s="18"/>
      <c r="L1353" s="18"/>
      <c r="M1353" s="18"/>
      <c r="N1353" s="20" t="str">
        <f>IF(COUNT(I1353:M1353)=0,"",PRODUCT(I1353:M1353))</f>
        <v/>
      </c>
    </row>
    <row r="1354" spans="1:14" x14ac:dyDescent="0.25">
      <c r="A1354" s="15"/>
      <c r="B1354" s="15"/>
      <c r="C1354" s="15"/>
      <c r="D1354" s="15"/>
      <c r="E1354" s="15"/>
      <c r="F1354" s="15"/>
      <c r="G1354" s="19" t="str">
        <f>IFERROR(VLOOKUP($F1354,'POZ &amp; FİYAT'!$A$5:$C$44,3,FALSE),"")</f>
        <v/>
      </c>
      <c r="H1354" s="15"/>
      <c r="I1354" s="16"/>
      <c r="J1354" s="16"/>
      <c r="K1354" s="16"/>
      <c r="L1354" s="16"/>
      <c r="M1354" s="16"/>
      <c r="N1354" s="20" t="str">
        <f>IF(COUNT(I1354:M1354)=0,"",PRODUCT(I1354:M1354))</f>
        <v/>
      </c>
    </row>
    <row r="1355" spans="1:14" x14ac:dyDescent="0.25">
      <c r="A1355" s="17"/>
      <c r="B1355" s="17"/>
      <c r="C1355" s="17"/>
      <c r="D1355" s="17"/>
      <c r="E1355" s="17"/>
      <c r="F1355" s="17"/>
      <c r="G1355" s="19" t="str">
        <f>IFERROR(VLOOKUP($F1355,'POZ &amp; FİYAT'!$A$5:$C$44,3,FALSE),"")</f>
        <v/>
      </c>
      <c r="H1355" s="17"/>
      <c r="I1355" s="18"/>
      <c r="J1355" s="18"/>
      <c r="K1355" s="18"/>
      <c r="L1355" s="18"/>
      <c r="M1355" s="18"/>
      <c r="N1355" s="20" t="str">
        <f>IF(COUNT(I1355:M1355)=0,"",PRODUCT(I1355:M1355))</f>
        <v/>
      </c>
    </row>
    <row r="1356" spans="1:14" x14ac:dyDescent="0.25">
      <c r="A1356" s="15"/>
      <c r="B1356" s="15"/>
      <c r="C1356" s="15"/>
      <c r="D1356" s="15"/>
      <c r="E1356" s="15"/>
      <c r="F1356" s="15"/>
      <c r="G1356" s="19" t="str">
        <f>IFERROR(VLOOKUP($F1356,'POZ &amp; FİYAT'!$A$5:$C$44,3,FALSE),"")</f>
        <v/>
      </c>
      <c r="H1356" s="15"/>
      <c r="I1356" s="16"/>
      <c r="J1356" s="16"/>
      <c r="K1356" s="16"/>
      <c r="L1356" s="16"/>
      <c r="M1356" s="16"/>
      <c r="N1356" s="20" t="str">
        <f>IF(COUNT(I1356:M1356)=0,"",PRODUCT(I1356:M1356))</f>
        <v/>
      </c>
    </row>
    <row r="1357" spans="1:14" x14ac:dyDescent="0.25">
      <c r="A1357" s="17"/>
      <c r="B1357" s="17"/>
      <c r="C1357" s="17"/>
      <c r="D1357" s="17"/>
      <c r="E1357" s="17"/>
      <c r="F1357" s="17"/>
      <c r="G1357" s="19" t="str">
        <f>IFERROR(VLOOKUP($F1357,'POZ &amp; FİYAT'!$A$5:$C$44,3,FALSE),"")</f>
        <v/>
      </c>
      <c r="H1357" s="17"/>
      <c r="I1357" s="18"/>
      <c r="J1357" s="18"/>
      <c r="K1357" s="18"/>
      <c r="L1357" s="18"/>
      <c r="M1357" s="18"/>
      <c r="N1357" s="20" t="str">
        <f>IF(COUNT(I1357:M1357)=0,"",PRODUCT(I1357:M1357))</f>
        <v/>
      </c>
    </row>
    <row r="1358" spans="1:14" x14ac:dyDescent="0.25">
      <c r="A1358" s="15"/>
      <c r="B1358" s="15"/>
      <c r="C1358" s="15"/>
      <c r="D1358" s="15"/>
      <c r="E1358" s="15"/>
      <c r="F1358" s="15"/>
      <c r="G1358" s="19" t="str">
        <f>IFERROR(VLOOKUP($F1358,'POZ &amp; FİYAT'!$A$5:$C$44,3,FALSE),"")</f>
        <v/>
      </c>
      <c r="H1358" s="15"/>
      <c r="I1358" s="16"/>
      <c r="J1358" s="16"/>
      <c r="K1358" s="16"/>
      <c r="L1358" s="16"/>
      <c r="M1358" s="16"/>
      <c r="N1358" s="20" t="str">
        <f>IF(COUNT(I1358:M1358)=0,"",PRODUCT(I1358:M1358))</f>
        <v/>
      </c>
    </row>
    <row r="1359" spans="1:14" x14ac:dyDescent="0.25">
      <c r="A1359" s="17"/>
      <c r="B1359" s="17"/>
      <c r="C1359" s="17"/>
      <c r="D1359" s="17"/>
      <c r="E1359" s="17"/>
      <c r="F1359" s="17"/>
      <c r="G1359" s="19" t="str">
        <f>IFERROR(VLOOKUP($F1359,'POZ &amp; FİYAT'!$A$5:$C$44,3,FALSE),"")</f>
        <v/>
      </c>
      <c r="H1359" s="17"/>
      <c r="I1359" s="18"/>
      <c r="J1359" s="18"/>
      <c r="K1359" s="18"/>
      <c r="L1359" s="18"/>
      <c r="M1359" s="18"/>
      <c r="N1359" s="20" t="str">
        <f>IF(COUNT(I1359:M1359)=0,"",PRODUCT(I1359:M1359))</f>
        <v/>
      </c>
    </row>
    <row r="1360" spans="1:14" x14ac:dyDescent="0.25">
      <c r="A1360" s="15"/>
      <c r="B1360" s="15"/>
      <c r="C1360" s="15"/>
      <c r="D1360" s="15"/>
      <c r="E1360" s="15"/>
      <c r="F1360" s="15"/>
      <c r="G1360" s="19" t="str">
        <f>IFERROR(VLOOKUP($F1360,'POZ &amp; FİYAT'!$A$5:$C$44,3,FALSE),"")</f>
        <v/>
      </c>
      <c r="H1360" s="15"/>
      <c r="I1360" s="16"/>
      <c r="J1360" s="16"/>
      <c r="K1360" s="16"/>
      <c r="L1360" s="16"/>
      <c r="M1360" s="16"/>
      <c r="N1360" s="20" t="str">
        <f>IF(COUNT(I1360:M1360)=0,"",PRODUCT(I1360:M1360))</f>
        <v/>
      </c>
    </row>
    <row r="1361" spans="1:14" x14ac:dyDescent="0.25">
      <c r="A1361" s="17"/>
      <c r="B1361" s="17"/>
      <c r="C1361" s="17"/>
      <c r="D1361" s="17"/>
      <c r="E1361" s="17"/>
      <c r="F1361" s="17"/>
      <c r="G1361" s="19" t="str">
        <f>IFERROR(VLOOKUP($F1361,'POZ &amp; FİYAT'!$A$5:$C$44,3,FALSE),"")</f>
        <v/>
      </c>
      <c r="H1361" s="17"/>
      <c r="I1361" s="18"/>
      <c r="J1361" s="18"/>
      <c r="K1361" s="18"/>
      <c r="L1361" s="18"/>
      <c r="M1361" s="18"/>
      <c r="N1361" s="20" t="str">
        <f>IF(COUNT(I1361:M1361)=0,"",PRODUCT(I1361:M1361))</f>
        <v/>
      </c>
    </row>
    <row r="1362" spans="1:14" x14ac:dyDescent="0.25">
      <c r="A1362" s="15"/>
      <c r="B1362" s="15"/>
      <c r="C1362" s="15"/>
      <c r="D1362" s="15"/>
      <c r="E1362" s="15"/>
      <c r="F1362" s="15"/>
      <c r="G1362" s="19" t="str">
        <f>IFERROR(VLOOKUP($F1362,'POZ &amp; FİYAT'!$A$5:$C$44,3,FALSE),"")</f>
        <v/>
      </c>
      <c r="H1362" s="15"/>
      <c r="I1362" s="16"/>
      <c r="J1362" s="16"/>
      <c r="K1362" s="16"/>
      <c r="L1362" s="16"/>
      <c r="M1362" s="16"/>
      <c r="N1362" s="20" t="str">
        <f>IF(COUNT(I1362:M1362)=0,"",PRODUCT(I1362:M1362))</f>
        <v/>
      </c>
    </row>
    <row r="1363" spans="1:14" x14ac:dyDescent="0.25">
      <c r="A1363" s="17"/>
      <c r="B1363" s="17"/>
      <c r="C1363" s="17"/>
      <c r="D1363" s="17"/>
      <c r="E1363" s="17"/>
      <c r="F1363" s="17"/>
      <c r="G1363" s="19" t="str">
        <f>IFERROR(VLOOKUP($F1363,'POZ &amp; FİYAT'!$A$5:$C$44,3,FALSE),"")</f>
        <v/>
      </c>
      <c r="H1363" s="17"/>
      <c r="I1363" s="18"/>
      <c r="J1363" s="18"/>
      <c r="K1363" s="18"/>
      <c r="L1363" s="18"/>
      <c r="M1363" s="18"/>
      <c r="N1363" s="20" t="str">
        <f>IF(COUNT(I1363:M1363)=0,"",PRODUCT(I1363:M1363))</f>
        <v/>
      </c>
    </row>
    <row r="1364" spans="1:14" x14ac:dyDescent="0.25">
      <c r="A1364" s="15"/>
      <c r="B1364" s="15"/>
      <c r="C1364" s="15"/>
      <c r="D1364" s="15"/>
      <c r="E1364" s="15"/>
      <c r="F1364" s="15"/>
      <c r="G1364" s="19" t="str">
        <f>IFERROR(VLOOKUP($F1364,'POZ &amp; FİYAT'!$A$5:$C$44,3,FALSE),"")</f>
        <v/>
      </c>
      <c r="H1364" s="15"/>
      <c r="I1364" s="16"/>
      <c r="J1364" s="16"/>
      <c r="K1364" s="16"/>
      <c r="L1364" s="16"/>
      <c r="M1364" s="16"/>
      <c r="N1364" s="20" t="str">
        <f>IF(COUNT(I1364:M1364)=0,"",PRODUCT(I1364:M1364))</f>
        <v/>
      </c>
    </row>
    <row r="1365" spans="1:14" x14ac:dyDescent="0.25">
      <c r="A1365" s="17"/>
      <c r="B1365" s="17"/>
      <c r="C1365" s="17"/>
      <c r="D1365" s="17"/>
      <c r="E1365" s="17"/>
      <c r="F1365" s="17"/>
      <c r="G1365" s="19" t="str">
        <f>IFERROR(VLOOKUP($F1365,'POZ &amp; FİYAT'!$A$5:$C$44,3,FALSE),"")</f>
        <v/>
      </c>
      <c r="H1365" s="17"/>
      <c r="I1365" s="18"/>
      <c r="J1365" s="18"/>
      <c r="K1365" s="18"/>
      <c r="L1365" s="18"/>
      <c r="M1365" s="18"/>
      <c r="N1365" s="20" t="str">
        <f>IF(COUNT(I1365:M1365)=0,"",PRODUCT(I1365:M1365))</f>
        <v/>
      </c>
    </row>
    <row r="1366" spans="1:14" x14ac:dyDescent="0.25">
      <c r="A1366" s="15"/>
      <c r="B1366" s="15"/>
      <c r="C1366" s="15"/>
      <c r="D1366" s="15"/>
      <c r="E1366" s="15"/>
      <c r="F1366" s="15"/>
      <c r="G1366" s="19" t="str">
        <f>IFERROR(VLOOKUP($F1366,'POZ &amp; FİYAT'!$A$5:$C$44,3,FALSE),"")</f>
        <v/>
      </c>
      <c r="H1366" s="15"/>
      <c r="I1366" s="16"/>
      <c r="J1366" s="16"/>
      <c r="K1366" s="16"/>
      <c r="L1366" s="16"/>
      <c r="M1366" s="16"/>
      <c r="N1366" s="20" t="str">
        <f>IF(COUNT(I1366:M1366)=0,"",PRODUCT(I1366:M1366))</f>
        <v/>
      </c>
    </row>
    <row r="1367" spans="1:14" x14ac:dyDescent="0.25">
      <c r="A1367" s="17"/>
      <c r="B1367" s="17"/>
      <c r="C1367" s="17"/>
      <c r="D1367" s="17"/>
      <c r="E1367" s="17"/>
      <c r="F1367" s="17"/>
      <c r="G1367" s="19" t="str">
        <f>IFERROR(VLOOKUP($F1367,'POZ &amp; FİYAT'!$A$5:$C$44,3,FALSE),"")</f>
        <v/>
      </c>
      <c r="H1367" s="17"/>
      <c r="I1367" s="18"/>
      <c r="J1367" s="18"/>
      <c r="K1367" s="18"/>
      <c r="L1367" s="18"/>
      <c r="M1367" s="18"/>
      <c r="N1367" s="20" t="str">
        <f>IF(COUNT(I1367:M1367)=0,"",PRODUCT(I1367:M1367))</f>
        <v/>
      </c>
    </row>
    <row r="1368" spans="1:14" x14ac:dyDescent="0.25">
      <c r="A1368" s="15"/>
      <c r="B1368" s="15"/>
      <c r="C1368" s="15"/>
      <c r="D1368" s="15"/>
      <c r="E1368" s="15"/>
      <c r="F1368" s="15"/>
      <c r="G1368" s="19" t="str">
        <f>IFERROR(VLOOKUP($F1368,'POZ &amp; FİYAT'!$A$5:$C$44,3,FALSE),"")</f>
        <v/>
      </c>
      <c r="H1368" s="15"/>
      <c r="I1368" s="16"/>
      <c r="J1368" s="16"/>
      <c r="K1368" s="16"/>
      <c r="L1368" s="16"/>
      <c r="M1368" s="16"/>
      <c r="N1368" s="20" t="str">
        <f>IF(COUNT(I1368:M1368)=0,"",PRODUCT(I1368:M1368))</f>
        <v/>
      </c>
    </row>
    <row r="1369" spans="1:14" x14ac:dyDescent="0.25">
      <c r="A1369" s="17"/>
      <c r="B1369" s="17"/>
      <c r="C1369" s="17"/>
      <c r="D1369" s="17"/>
      <c r="E1369" s="17"/>
      <c r="F1369" s="17"/>
      <c r="G1369" s="19" t="str">
        <f>IFERROR(VLOOKUP($F1369,'POZ &amp; FİYAT'!$A$5:$C$44,3,FALSE),"")</f>
        <v/>
      </c>
      <c r="H1369" s="17"/>
      <c r="I1369" s="18"/>
      <c r="J1369" s="18"/>
      <c r="K1369" s="18"/>
      <c r="L1369" s="18"/>
      <c r="M1369" s="18"/>
      <c r="N1369" s="20" t="str">
        <f>IF(COUNT(I1369:M1369)=0,"",PRODUCT(I1369:M1369))</f>
        <v/>
      </c>
    </row>
    <row r="1370" spans="1:14" x14ac:dyDescent="0.25">
      <c r="A1370" s="15"/>
      <c r="B1370" s="15"/>
      <c r="C1370" s="15"/>
      <c r="D1370" s="15"/>
      <c r="E1370" s="15"/>
      <c r="F1370" s="15"/>
      <c r="G1370" s="19" t="str">
        <f>IFERROR(VLOOKUP($F1370,'POZ &amp; FİYAT'!$A$5:$C$44,3,FALSE),"")</f>
        <v/>
      </c>
      <c r="H1370" s="15"/>
      <c r="I1370" s="16"/>
      <c r="J1370" s="16"/>
      <c r="K1370" s="16"/>
      <c r="L1370" s="16"/>
      <c r="M1370" s="16"/>
      <c r="N1370" s="20" t="str">
        <f>IF(COUNT(I1370:M1370)=0,"",PRODUCT(I1370:M1370))</f>
        <v/>
      </c>
    </row>
    <row r="1371" spans="1:14" x14ac:dyDescent="0.25">
      <c r="A1371" s="17"/>
      <c r="B1371" s="17"/>
      <c r="C1371" s="17"/>
      <c r="D1371" s="17"/>
      <c r="E1371" s="17"/>
      <c r="F1371" s="17"/>
      <c r="G1371" s="19" t="str">
        <f>IFERROR(VLOOKUP($F1371,'POZ &amp; FİYAT'!$A$5:$C$44,3,FALSE),"")</f>
        <v/>
      </c>
      <c r="H1371" s="17"/>
      <c r="I1371" s="18"/>
      <c r="J1371" s="18"/>
      <c r="K1371" s="18"/>
      <c r="L1371" s="18"/>
      <c r="M1371" s="18"/>
      <c r="N1371" s="20" t="str">
        <f>IF(COUNT(I1371:M1371)=0,"",PRODUCT(I1371:M1371))</f>
        <v/>
      </c>
    </row>
    <row r="1372" spans="1:14" x14ac:dyDescent="0.25">
      <c r="A1372" s="15"/>
      <c r="B1372" s="15"/>
      <c r="C1372" s="15"/>
      <c r="D1372" s="15"/>
      <c r="E1372" s="15"/>
      <c r="F1372" s="15"/>
      <c r="G1372" s="19" t="str">
        <f>IFERROR(VLOOKUP($F1372,'POZ &amp; FİYAT'!$A$5:$C$44,3,FALSE),"")</f>
        <v/>
      </c>
      <c r="H1372" s="15"/>
      <c r="I1372" s="16"/>
      <c r="J1372" s="16"/>
      <c r="K1372" s="16"/>
      <c r="L1372" s="16"/>
      <c r="M1372" s="16"/>
      <c r="N1372" s="20" t="str">
        <f>IF(COUNT(I1372:M1372)=0,"",PRODUCT(I1372:M1372))</f>
        <v/>
      </c>
    </row>
    <row r="1373" spans="1:14" x14ac:dyDescent="0.25">
      <c r="A1373" s="17"/>
      <c r="B1373" s="17"/>
      <c r="C1373" s="17"/>
      <c r="D1373" s="17"/>
      <c r="E1373" s="17"/>
      <c r="F1373" s="17"/>
      <c r="G1373" s="19" t="str">
        <f>IFERROR(VLOOKUP($F1373,'POZ &amp; FİYAT'!$A$5:$C$44,3,FALSE),"")</f>
        <v/>
      </c>
      <c r="H1373" s="17"/>
      <c r="I1373" s="18"/>
      <c r="J1373" s="18"/>
      <c r="K1373" s="18"/>
      <c r="L1373" s="18"/>
      <c r="M1373" s="18"/>
      <c r="N1373" s="20" t="str">
        <f>IF(COUNT(I1373:M1373)=0,"",PRODUCT(I1373:M1373))</f>
        <v/>
      </c>
    </row>
    <row r="1374" spans="1:14" x14ac:dyDescent="0.25">
      <c r="A1374" s="15"/>
      <c r="B1374" s="15"/>
      <c r="C1374" s="15"/>
      <c r="D1374" s="15"/>
      <c r="E1374" s="15"/>
      <c r="F1374" s="15"/>
      <c r="G1374" s="19" t="str">
        <f>IFERROR(VLOOKUP($F1374,'POZ &amp; FİYAT'!$A$5:$C$44,3,FALSE),"")</f>
        <v/>
      </c>
      <c r="H1374" s="15"/>
      <c r="I1374" s="16"/>
      <c r="J1374" s="16"/>
      <c r="K1374" s="16"/>
      <c r="L1374" s="16"/>
      <c r="M1374" s="16"/>
      <c r="N1374" s="20" t="str">
        <f>IF(COUNT(I1374:M1374)=0,"",PRODUCT(I1374:M1374))</f>
        <v/>
      </c>
    </row>
    <row r="1375" spans="1:14" x14ac:dyDescent="0.25">
      <c r="A1375" s="17"/>
      <c r="B1375" s="17"/>
      <c r="C1375" s="17"/>
      <c r="D1375" s="17"/>
      <c r="E1375" s="17"/>
      <c r="F1375" s="17"/>
      <c r="G1375" s="19" t="str">
        <f>IFERROR(VLOOKUP($F1375,'POZ &amp; FİYAT'!$A$5:$C$44,3,FALSE),"")</f>
        <v/>
      </c>
      <c r="H1375" s="17"/>
      <c r="I1375" s="18"/>
      <c r="J1375" s="18"/>
      <c r="K1375" s="18"/>
      <c r="L1375" s="18"/>
      <c r="M1375" s="18"/>
      <c r="N1375" s="20" t="str">
        <f>IF(COUNT(I1375:M1375)=0,"",PRODUCT(I1375:M1375))</f>
        <v/>
      </c>
    </row>
    <row r="1376" spans="1:14" x14ac:dyDescent="0.25">
      <c r="A1376" s="15"/>
      <c r="B1376" s="15"/>
      <c r="C1376" s="15"/>
      <c r="D1376" s="15"/>
      <c r="E1376" s="15"/>
      <c r="F1376" s="15"/>
      <c r="G1376" s="19" t="str">
        <f>IFERROR(VLOOKUP($F1376,'POZ &amp; FİYAT'!$A$5:$C$44,3,FALSE),"")</f>
        <v/>
      </c>
      <c r="H1376" s="15"/>
      <c r="I1376" s="16"/>
      <c r="J1376" s="16"/>
      <c r="K1376" s="16"/>
      <c r="L1376" s="16"/>
      <c r="M1376" s="16"/>
      <c r="N1376" s="20" t="str">
        <f>IF(COUNT(I1376:M1376)=0,"",PRODUCT(I1376:M1376))</f>
        <v/>
      </c>
    </row>
    <row r="1377" spans="1:14" x14ac:dyDescent="0.25">
      <c r="A1377" s="17"/>
      <c r="B1377" s="17"/>
      <c r="C1377" s="17"/>
      <c r="D1377" s="17"/>
      <c r="E1377" s="17"/>
      <c r="F1377" s="17"/>
      <c r="G1377" s="19" t="str">
        <f>IFERROR(VLOOKUP($F1377,'POZ &amp; FİYAT'!$A$5:$C$44,3,FALSE),"")</f>
        <v/>
      </c>
      <c r="H1377" s="17"/>
      <c r="I1377" s="18"/>
      <c r="J1377" s="18"/>
      <c r="K1377" s="18"/>
      <c r="L1377" s="18"/>
      <c r="M1377" s="18"/>
      <c r="N1377" s="20" t="str">
        <f>IF(COUNT(I1377:M1377)=0,"",PRODUCT(I1377:M1377))</f>
        <v/>
      </c>
    </row>
    <row r="1378" spans="1:14" x14ac:dyDescent="0.25">
      <c r="A1378" s="15"/>
      <c r="B1378" s="15"/>
      <c r="C1378" s="15"/>
      <c r="D1378" s="15"/>
      <c r="E1378" s="15"/>
      <c r="F1378" s="15"/>
      <c r="G1378" s="19" t="str">
        <f>IFERROR(VLOOKUP($F1378,'POZ &amp; FİYAT'!$A$5:$C$44,3,FALSE),"")</f>
        <v/>
      </c>
      <c r="H1378" s="15"/>
      <c r="I1378" s="16"/>
      <c r="J1378" s="16"/>
      <c r="K1378" s="16"/>
      <c r="L1378" s="16"/>
      <c r="M1378" s="16"/>
      <c r="N1378" s="20" t="str">
        <f>IF(COUNT(I1378:M1378)=0,"",PRODUCT(I1378:M1378))</f>
        <v/>
      </c>
    </row>
    <row r="1379" spans="1:14" x14ac:dyDescent="0.25">
      <c r="A1379" s="17"/>
      <c r="B1379" s="17"/>
      <c r="C1379" s="17"/>
      <c r="D1379" s="17"/>
      <c r="E1379" s="17"/>
      <c r="F1379" s="17"/>
      <c r="G1379" s="19" t="str">
        <f>IFERROR(VLOOKUP($F1379,'POZ &amp; FİYAT'!$A$5:$C$44,3,FALSE),"")</f>
        <v/>
      </c>
      <c r="H1379" s="17"/>
      <c r="I1379" s="18"/>
      <c r="J1379" s="18"/>
      <c r="K1379" s="18"/>
      <c r="L1379" s="18"/>
      <c r="M1379" s="18"/>
      <c r="N1379" s="20" t="str">
        <f>IF(COUNT(I1379:M1379)=0,"",PRODUCT(I1379:M1379))</f>
        <v/>
      </c>
    </row>
    <row r="1380" spans="1:14" x14ac:dyDescent="0.25">
      <c r="A1380" s="15"/>
      <c r="B1380" s="15"/>
      <c r="C1380" s="15"/>
      <c r="D1380" s="15"/>
      <c r="E1380" s="15"/>
      <c r="F1380" s="15"/>
      <c r="G1380" s="19" t="str">
        <f>IFERROR(VLOOKUP($F1380,'POZ &amp; FİYAT'!$A$5:$C$44,3,FALSE),"")</f>
        <v/>
      </c>
      <c r="H1380" s="15"/>
      <c r="I1380" s="16"/>
      <c r="J1380" s="16"/>
      <c r="K1380" s="16"/>
      <c r="L1380" s="16"/>
      <c r="M1380" s="16"/>
      <c r="N1380" s="20" t="str">
        <f>IF(COUNT(I1380:M1380)=0,"",PRODUCT(I1380:M1380))</f>
        <v/>
      </c>
    </row>
    <row r="1381" spans="1:14" x14ac:dyDescent="0.25">
      <c r="A1381" s="17"/>
      <c r="B1381" s="17"/>
      <c r="C1381" s="17"/>
      <c r="D1381" s="17"/>
      <c r="E1381" s="17"/>
      <c r="F1381" s="17"/>
      <c r="G1381" s="19" t="str">
        <f>IFERROR(VLOOKUP($F1381,'POZ &amp; FİYAT'!$A$5:$C$44,3,FALSE),"")</f>
        <v/>
      </c>
      <c r="H1381" s="17"/>
      <c r="I1381" s="18"/>
      <c r="J1381" s="18"/>
      <c r="K1381" s="18"/>
      <c r="L1381" s="18"/>
      <c r="M1381" s="18"/>
      <c r="N1381" s="20" t="str">
        <f>IF(COUNT(I1381:M1381)=0,"",PRODUCT(I1381:M1381))</f>
        <v/>
      </c>
    </row>
    <row r="1382" spans="1:14" x14ac:dyDescent="0.25">
      <c r="A1382" s="15"/>
      <c r="B1382" s="15"/>
      <c r="C1382" s="15"/>
      <c r="D1382" s="15"/>
      <c r="E1382" s="15"/>
      <c r="F1382" s="15"/>
      <c r="G1382" s="19" t="str">
        <f>IFERROR(VLOOKUP($F1382,'POZ &amp; FİYAT'!$A$5:$C$44,3,FALSE),"")</f>
        <v/>
      </c>
      <c r="H1382" s="15"/>
      <c r="I1382" s="16"/>
      <c r="J1382" s="16"/>
      <c r="K1382" s="16"/>
      <c r="L1382" s="16"/>
      <c r="M1382" s="16"/>
      <c r="N1382" s="20" t="str">
        <f>IF(COUNT(I1382:M1382)=0,"",PRODUCT(I1382:M1382))</f>
        <v/>
      </c>
    </row>
    <row r="1383" spans="1:14" x14ac:dyDescent="0.25">
      <c r="A1383" s="17"/>
      <c r="B1383" s="17"/>
      <c r="C1383" s="17"/>
      <c r="D1383" s="17"/>
      <c r="E1383" s="17"/>
      <c r="F1383" s="17"/>
      <c r="G1383" s="19" t="str">
        <f>IFERROR(VLOOKUP($F1383,'POZ &amp; FİYAT'!$A$5:$C$44,3,FALSE),"")</f>
        <v/>
      </c>
      <c r="H1383" s="17"/>
      <c r="I1383" s="18"/>
      <c r="J1383" s="18"/>
      <c r="K1383" s="18"/>
      <c r="L1383" s="18"/>
      <c r="M1383" s="18"/>
      <c r="N1383" s="20" t="str">
        <f>IF(COUNT(I1383:M1383)=0,"",PRODUCT(I1383:M1383))</f>
        <v/>
      </c>
    </row>
    <row r="1384" spans="1:14" x14ac:dyDescent="0.25">
      <c r="A1384" s="15"/>
      <c r="B1384" s="15"/>
      <c r="C1384" s="15"/>
      <c r="D1384" s="15"/>
      <c r="E1384" s="15"/>
      <c r="F1384" s="15"/>
      <c r="G1384" s="19" t="str">
        <f>IFERROR(VLOOKUP($F1384,'POZ &amp; FİYAT'!$A$5:$C$44,3,FALSE),"")</f>
        <v/>
      </c>
      <c r="H1384" s="15"/>
      <c r="I1384" s="16"/>
      <c r="J1384" s="16"/>
      <c r="K1384" s="16"/>
      <c r="L1384" s="16"/>
      <c r="M1384" s="16"/>
      <c r="N1384" s="20" t="str">
        <f>IF(COUNT(I1384:M1384)=0,"",PRODUCT(I1384:M1384))</f>
        <v/>
      </c>
    </row>
    <row r="1385" spans="1:14" x14ac:dyDescent="0.25">
      <c r="A1385" s="17"/>
      <c r="B1385" s="17"/>
      <c r="C1385" s="17"/>
      <c r="D1385" s="17"/>
      <c r="E1385" s="17"/>
      <c r="F1385" s="17"/>
      <c r="G1385" s="19" t="str">
        <f>IFERROR(VLOOKUP($F1385,'POZ &amp; FİYAT'!$A$5:$C$44,3,FALSE),"")</f>
        <v/>
      </c>
      <c r="H1385" s="17"/>
      <c r="I1385" s="18"/>
      <c r="J1385" s="18"/>
      <c r="K1385" s="18"/>
      <c r="L1385" s="18"/>
      <c r="M1385" s="18"/>
      <c r="N1385" s="20" t="str">
        <f>IF(COUNT(I1385:M1385)=0,"",PRODUCT(I1385:M1385))</f>
        <v/>
      </c>
    </row>
    <row r="1386" spans="1:14" x14ac:dyDescent="0.25">
      <c r="A1386" s="15"/>
      <c r="B1386" s="15"/>
      <c r="C1386" s="15"/>
      <c r="D1386" s="15"/>
      <c r="E1386" s="15"/>
      <c r="F1386" s="15"/>
      <c r="G1386" s="19" t="str">
        <f>IFERROR(VLOOKUP($F1386,'POZ &amp; FİYAT'!$A$5:$C$44,3,FALSE),"")</f>
        <v/>
      </c>
      <c r="H1386" s="15"/>
      <c r="I1386" s="16"/>
      <c r="J1386" s="16"/>
      <c r="K1386" s="16"/>
      <c r="L1386" s="16"/>
      <c r="M1386" s="16"/>
      <c r="N1386" s="20" t="str">
        <f>IF(COUNT(I1386:M1386)=0,"",PRODUCT(I1386:M1386))</f>
        <v/>
      </c>
    </row>
    <row r="1387" spans="1:14" x14ac:dyDescent="0.25">
      <c r="A1387" s="17"/>
      <c r="B1387" s="17"/>
      <c r="C1387" s="17"/>
      <c r="D1387" s="17"/>
      <c r="E1387" s="17"/>
      <c r="F1387" s="17"/>
      <c r="G1387" s="19" t="str">
        <f>IFERROR(VLOOKUP($F1387,'POZ &amp; FİYAT'!$A$5:$C$44,3,FALSE),"")</f>
        <v/>
      </c>
      <c r="H1387" s="17"/>
      <c r="I1387" s="18"/>
      <c r="J1387" s="18"/>
      <c r="K1387" s="18"/>
      <c r="L1387" s="18"/>
      <c r="M1387" s="18"/>
      <c r="N1387" s="20" t="str">
        <f>IF(COUNT(I1387:M1387)=0,"",PRODUCT(I1387:M1387))</f>
        <v/>
      </c>
    </row>
    <row r="1388" spans="1:14" x14ac:dyDescent="0.25">
      <c r="A1388" s="15"/>
      <c r="B1388" s="15"/>
      <c r="C1388" s="15"/>
      <c r="D1388" s="15"/>
      <c r="E1388" s="15"/>
      <c r="F1388" s="15"/>
      <c r="G1388" s="19" t="str">
        <f>IFERROR(VLOOKUP($F1388,'POZ &amp; FİYAT'!$A$5:$C$44,3,FALSE),"")</f>
        <v/>
      </c>
      <c r="H1388" s="15"/>
      <c r="I1388" s="16"/>
      <c r="J1388" s="16"/>
      <c r="K1388" s="16"/>
      <c r="L1388" s="16"/>
      <c r="M1388" s="16"/>
      <c r="N1388" s="20" t="str">
        <f>IF(COUNT(I1388:M1388)=0,"",PRODUCT(I1388:M1388))</f>
        <v/>
      </c>
    </row>
    <row r="1389" spans="1:14" x14ac:dyDescent="0.25">
      <c r="A1389" s="17"/>
      <c r="B1389" s="17"/>
      <c r="C1389" s="17"/>
      <c r="D1389" s="17"/>
      <c r="E1389" s="17"/>
      <c r="F1389" s="17"/>
      <c r="G1389" s="19" t="str">
        <f>IFERROR(VLOOKUP($F1389,'POZ &amp; FİYAT'!$A$5:$C$44,3,FALSE),"")</f>
        <v/>
      </c>
      <c r="H1389" s="17"/>
      <c r="I1389" s="18"/>
      <c r="J1389" s="18"/>
      <c r="K1389" s="18"/>
      <c r="L1389" s="18"/>
      <c r="M1389" s="18"/>
      <c r="N1389" s="20" t="str">
        <f>IF(COUNT(I1389:M1389)=0,"",PRODUCT(I1389:M1389))</f>
        <v/>
      </c>
    </row>
    <row r="1390" spans="1:14" x14ac:dyDescent="0.25">
      <c r="A1390" s="15"/>
      <c r="B1390" s="15"/>
      <c r="C1390" s="15"/>
      <c r="D1390" s="15"/>
      <c r="E1390" s="15"/>
      <c r="F1390" s="15"/>
      <c r="G1390" s="19" t="str">
        <f>IFERROR(VLOOKUP($F1390,'POZ &amp; FİYAT'!$A$5:$C$44,3,FALSE),"")</f>
        <v/>
      </c>
      <c r="H1390" s="15"/>
      <c r="I1390" s="16"/>
      <c r="J1390" s="16"/>
      <c r="K1390" s="16"/>
      <c r="L1390" s="16"/>
      <c r="M1390" s="16"/>
      <c r="N1390" s="20" t="str">
        <f>IF(COUNT(I1390:M1390)=0,"",PRODUCT(I1390:M1390))</f>
        <v/>
      </c>
    </row>
    <row r="1391" spans="1:14" x14ac:dyDescent="0.25">
      <c r="A1391" s="17"/>
      <c r="B1391" s="17"/>
      <c r="C1391" s="17"/>
      <c r="D1391" s="17"/>
      <c r="E1391" s="17"/>
      <c r="F1391" s="17"/>
      <c r="G1391" s="19" t="str">
        <f>IFERROR(VLOOKUP($F1391,'POZ &amp; FİYAT'!$A$5:$C$44,3,FALSE),"")</f>
        <v/>
      </c>
      <c r="H1391" s="17"/>
      <c r="I1391" s="18"/>
      <c r="J1391" s="18"/>
      <c r="K1391" s="18"/>
      <c r="L1391" s="18"/>
      <c r="M1391" s="18"/>
      <c r="N1391" s="20" t="str">
        <f>IF(COUNT(I1391:M1391)=0,"",PRODUCT(I1391:M1391))</f>
        <v/>
      </c>
    </row>
    <row r="1392" spans="1:14" x14ac:dyDescent="0.25">
      <c r="A1392" s="15"/>
      <c r="B1392" s="15"/>
      <c r="C1392" s="15"/>
      <c r="D1392" s="15"/>
      <c r="E1392" s="15"/>
      <c r="F1392" s="15"/>
      <c r="G1392" s="19" t="str">
        <f>IFERROR(VLOOKUP($F1392,'POZ &amp; FİYAT'!$A$5:$C$44,3,FALSE),"")</f>
        <v/>
      </c>
      <c r="H1392" s="15"/>
      <c r="I1392" s="16"/>
      <c r="J1392" s="16"/>
      <c r="K1392" s="16"/>
      <c r="L1392" s="16"/>
      <c r="M1392" s="16"/>
      <c r="N1392" s="20" t="str">
        <f>IF(COUNT(I1392:M1392)=0,"",PRODUCT(I1392:M1392))</f>
        <v/>
      </c>
    </row>
    <row r="1393" spans="1:14" x14ac:dyDescent="0.25">
      <c r="A1393" s="17"/>
      <c r="B1393" s="17"/>
      <c r="C1393" s="17"/>
      <c r="D1393" s="17"/>
      <c r="E1393" s="17"/>
      <c r="F1393" s="17"/>
      <c r="G1393" s="19" t="str">
        <f>IFERROR(VLOOKUP($F1393,'POZ &amp; FİYAT'!$A$5:$C$44,3,FALSE),"")</f>
        <v/>
      </c>
      <c r="H1393" s="17"/>
      <c r="I1393" s="18"/>
      <c r="J1393" s="18"/>
      <c r="K1393" s="18"/>
      <c r="L1393" s="18"/>
      <c r="M1393" s="18"/>
      <c r="N1393" s="20" t="str">
        <f>IF(COUNT(I1393:M1393)=0,"",PRODUCT(I1393:M1393))</f>
        <v/>
      </c>
    </row>
    <row r="1394" spans="1:14" x14ac:dyDescent="0.25">
      <c r="A1394" s="15"/>
      <c r="B1394" s="15"/>
      <c r="C1394" s="15"/>
      <c r="D1394" s="15"/>
      <c r="E1394" s="15"/>
      <c r="F1394" s="15"/>
      <c r="G1394" s="19" t="str">
        <f>IFERROR(VLOOKUP($F1394,'POZ &amp; FİYAT'!$A$5:$C$44,3,FALSE),"")</f>
        <v/>
      </c>
      <c r="H1394" s="15"/>
      <c r="I1394" s="16"/>
      <c r="J1394" s="16"/>
      <c r="K1394" s="16"/>
      <c r="L1394" s="16"/>
      <c r="M1394" s="16"/>
      <c r="N1394" s="20" t="str">
        <f>IF(COUNT(I1394:M1394)=0,"",PRODUCT(I1394:M1394))</f>
        <v/>
      </c>
    </row>
    <row r="1395" spans="1:14" x14ac:dyDescent="0.25">
      <c r="A1395" s="17"/>
      <c r="B1395" s="17"/>
      <c r="C1395" s="17"/>
      <c r="D1395" s="17"/>
      <c r="E1395" s="17"/>
      <c r="F1395" s="17"/>
      <c r="G1395" s="19" t="str">
        <f>IFERROR(VLOOKUP($F1395,'POZ &amp; FİYAT'!$A$5:$C$44,3,FALSE),"")</f>
        <v/>
      </c>
      <c r="H1395" s="17"/>
      <c r="I1395" s="18"/>
      <c r="J1395" s="18"/>
      <c r="K1395" s="18"/>
      <c r="L1395" s="18"/>
      <c r="M1395" s="18"/>
      <c r="N1395" s="20" t="str">
        <f>IF(COUNT(I1395:M1395)=0,"",PRODUCT(I1395:M1395))</f>
        <v/>
      </c>
    </row>
    <row r="1396" spans="1:14" x14ac:dyDescent="0.25">
      <c r="A1396" s="15"/>
      <c r="B1396" s="15"/>
      <c r="C1396" s="15"/>
      <c r="D1396" s="15"/>
      <c r="E1396" s="15"/>
      <c r="F1396" s="15"/>
      <c r="G1396" s="19" t="str">
        <f>IFERROR(VLOOKUP($F1396,'POZ &amp; FİYAT'!$A$5:$C$44,3,FALSE),"")</f>
        <v/>
      </c>
      <c r="H1396" s="15"/>
      <c r="I1396" s="16"/>
      <c r="J1396" s="16"/>
      <c r="K1396" s="16"/>
      <c r="L1396" s="16"/>
      <c r="M1396" s="16"/>
      <c r="N1396" s="20" t="str">
        <f>IF(COUNT(I1396:M1396)=0,"",PRODUCT(I1396:M1396))</f>
        <v/>
      </c>
    </row>
    <row r="1397" spans="1:14" x14ac:dyDescent="0.25">
      <c r="A1397" s="17"/>
      <c r="B1397" s="17"/>
      <c r="C1397" s="17"/>
      <c r="D1397" s="17"/>
      <c r="E1397" s="17"/>
      <c r="F1397" s="17"/>
      <c r="G1397" s="19" t="str">
        <f>IFERROR(VLOOKUP($F1397,'POZ &amp; FİYAT'!$A$5:$C$44,3,FALSE),"")</f>
        <v/>
      </c>
      <c r="H1397" s="17"/>
      <c r="I1397" s="18"/>
      <c r="J1397" s="18"/>
      <c r="K1397" s="18"/>
      <c r="L1397" s="18"/>
      <c r="M1397" s="18"/>
      <c r="N1397" s="20" t="str">
        <f>IF(COUNT(I1397:M1397)=0,"",PRODUCT(I1397:M1397))</f>
        <v/>
      </c>
    </row>
    <row r="1398" spans="1:14" x14ac:dyDescent="0.25">
      <c r="A1398" s="15"/>
      <c r="B1398" s="15"/>
      <c r="C1398" s="15"/>
      <c r="D1398" s="15"/>
      <c r="E1398" s="15"/>
      <c r="F1398" s="15"/>
      <c r="G1398" s="19" t="str">
        <f>IFERROR(VLOOKUP($F1398,'POZ &amp; FİYAT'!$A$5:$C$44,3,FALSE),"")</f>
        <v/>
      </c>
      <c r="H1398" s="15"/>
      <c r="I1398" s="16"/>
      <c r="J1398" s="16"/>
      <c r="K1398" s="16"/>
      <c r="L1398" s="16"/>
      <c r="M1398" s="16"/>
      <c r="N1398" s="20" t="str">
        <f>IF(COUNT(I1398:M1398)=0,"",PRODUCT(I1398:M1398))</f>
        <v/>
      </c>
    </row>
    <row r="1399" spans="1:14" x14ac:dyDescent="0.25">
      <c r="A1399" s="17"/>
      <c r="B1399" s="17"/>
      <c r="C1399" s="17"/>
      <c r="D1399" s="17"/>
      <c r="E1399" s="17"/>
      <c r="F1399" s="17"/>
      <c r="G1399" s="19" t="str">
        <f>IFERROR(VLOOKUP($F1399,'POZ &amp; FİYAT'!$A$5:$C$44,3,FALSE),"")</f>
        <v/>
      </c>
      <c r="H1399" s="17"/>
      <c r="I1399" s="18"/>
      <c r="J1399" s="18"/>
      <c r="K1399" s="18"/>
      <c r="L1399" s="18"/>
      <c r="M1399" s="18"/>
      <c r="N1399" s="20" t="str">
        <f>IF(COUNT(I1399:M1399)=0,"",PRODUCT(I1399:M1399))</f>
        <v/>
      </c>
    </row>
    <row r="1400" spans="1:14" x14ac:dyDescent="0.25">
      <c r="A1400" s="15"/>
      <c r="B1400" s="15"/>
      <c r="C1400" s="15"/>
      <c r="D1400" s="15"/>
      <c r="E1400" s="15"/>
      <c r="F1400" s="15"/>
      <c r="G1400" s="19" t="str">
        <f>IFERROR(VLOOKUP($F1400,'POZ &amp; FİYAT'!$A$5:$C$44,3,FALSE),"")</f>
        <v/>
      </c>
      <c r="H1400" s="15"/>
      <c r="I1400" s="16"/>
      <c r="J1400" s="16"/>
      <c r="K1400" s="16"/>
      <c r="L1400" s="16"/>
      <c r="M1400" s="16"/>
      <c r="N1400" s="20" t="str">
        <f>IF(COUNT(I1400:M1400)=0,"",PRODUCT(I1400:M1400))</f>
        <v/>
      </c>
    </row>
    <row r="1401" spans="1:14" x14ac:dyDescent="0.25">
      <c r="A1401" s="17"/>
      <c r="B1401" s="17"/>
      <c r="C1401" s="17"/>
      <c r="D1401" s="17"/>
      <c r="E1401" s="17"/>
      <c r="F1401" s="17"/>
      <c r="G1401" s="19" t="str">
        <f>IFERROR(VLOOKUP($F1401,'POZ &amp; FİYAT'!$A$5:$C$44,3,FALSE),"")</f>
        <v/>
      </c>
      <c r="H1401" s="17"/>
      <c r="I1401" s="18"/>
      <c r="J1401" s="18"/>
      <c r="K1401" s="18"/>
      <c r="L1401" s="18"/>
      <c r="M1401" s="18"/>
      <c r="N1401" s="20" t="str">
        <f>IF(COUNT(I1401:M1401)=0,"",PRODUCT(I1401:M1401))</f>
        <v/>
      </c>
    </row>
    <row r="1402" spans="1:14" x14ac:dyDescent="0.25">
      <c r="A1402" s="15"/>
      <c r="B1402" s="15"/>
      <c r="C1402" s="15"/>
      <c r="D1402" s="15"/>
      <c r="E1402" s="15"/>
      <c r="F1402" s="15"/>
      <c r="G1402" s="19" t="str">
        <f>IFERROR(VLOOKUP($F1402,'POZ &amp; FİYAT'!$A$5:$C$44,3,FALSE),"")</f>
        <v/>
      </c>
      <c r="H1402" s="15"/>
      <c r="I1402" s="16"/>
      <c r="J1402" s="16"/>
      <c r="K1402" s="16"/>
      <c r="L1402" s="16"/>
      <c r="M1402" s="16"/>
      <c r="N1402" s="20" t="str">
        <f>IF(COUNT(I1402:M1402)=0,"",PRODUCT(I1402:M1402))</f>
        <v/>
      </c>
    </row>
    <row r="1403" spans="1:14" x14ac:dyDescent="0.25">
      <c r="A1403" s="17"/>
      <c r="B1403" s="17"/>
      <c r="C1403" s="17"/>
      <c r="D1403" s="17"/>
      <c r="E1403" s="17"/>
      <c r="F1403" s="17"/>
      <c r="G1403" s="19" t="str">
        <f>IFERROR(VLOOKUP($F1403,'POZ &amp; FİYAT'!$A$5:$C$44,3,FALSE),"")</f>
        <v/>
      </c>
      <c r="H1403" s="17"/>
      <c r="I1403" s="18"/>
      <c r="J1403" s="18"/>
      <c r="K1403" s="18"/>
      <c r="L1403" s="18"/>
      <c r="M1403" s="18"/>
      <c r="N1403" s="20" t="str">
        <f>IF(COUNT(I1403:M1403)=0,"",PRODUCT(I1403:M1403))</f>
        <v/>
      </c>
    </row>
    <row r="1404" spans="1:14" x14ac:dyDescent="0.25">
      <c r="A1404" s="15"/>
      <c r="B1404" s="15"/>
      <c r="C1404" s="15"/>
      <c r="D1404" s="15"/>
      <c r="E1404" s="15"/>
      <c r="F1404" s="15"/>
      <c r="G1404" s="19" t="str">
        <f>IFERROR(VLOOKUP($F1404,'POZ &amp; FİYAT'!$A$5:$C$44,3,FALSE),"")</f>
        <v/>
      </c>
      <c r="H1404" s="15"/>
      <c r="I1404" s="16"/>
      <c r="J1404" s="16"/>
      <c r="K1404" s="16"/>
      <c r="L1404" s="16"/>
      <c r="M1404" s="16"/>
      <c r="N1404" s="20" t="str">
        <f>IF(COUNT(I1404:M1404)=0,"",PRODUCT(I1404:M1404))</f>
        <v/>
      </c>
    </row>
    <row r="1405" spans="1:14" x14ac:dyDescent="0.25">
      <c r="A1405" s="17"/>
      <c r="B1405" s="17"/>
      <c r="C1405" s="17"/>
      <c r="D1405" s="17"/>
      <c r="E1405" s="17"/>
      <c r="F1405" s="17"/>
      <c r="G1405" s="19" t="str">
        <f>IFERROR(VLOOKUP($F1405,'POZ &amp; FİYAT'!$A$5:$C$44,3,FALSE),"")</f>
        <v/>
      </c>
      <c r="H1405" s="17"/>
      <c r="I1405" s="18"/>
      <c r="J1405" s="18"/>
      <c r="K1405" s="18"/>
      <c r="L1405" s="18"/>
      <c r="M1405" s="18"/>
      <c r="N1405" s="20" t="str">
        <f>IF(COUNT(I1405:M1405)=0,"",PRODUCT(I1405:M1405))</f>
        <v/>
      </c>
    </row>
    <row r="1406" spans="1:14" x14ac:dyDescent="0.25">
      <c r="A1406" s="15"/>
      <c r="B1406" s="15"/>
      <c r="C1406" s="15"/>
      <c r="D1406" s="15"/>
      <c r="E1406" s="15"/>
      <c r="F1406" s="15"/>
      <c r="G1406" s="19" t="str">
        <f>IFERROR(VLOOKUP($F1406,'POZ &amp; FİYAT'!$A$5:$C$44,3,FALSE),"")</f>
        <v/>
      </c>
      <c r="H1406" s="15"/>
      <c r="I1406" s="16"/>
      <c r="J1406" s="16"/>
      <c r="K1406" s="16"/>
      <c r="L1406" s="16"/>
      <c r="M1406" s="16"/>
      <c r="N1406" s="20" t="str">
        <f>IF(COUNT(I1406:M1406)=0,"",PRODUCT(I1406:M1406))</f>
        <v/>
      </c>
    </row>
    <row r="1407" spans="1:14" x14ac:dyDescent="0.25">
      <c r="A1407" s="17"/>
      <c r="B1407" s="17"/>
      <c r="C1407" s="17"/>
      <c r="D1407" s="17"/>
      <c r="E1407" s="17"/>
      <c r="F1407" s="17"/>
      <c r="G1407" s="19" t="str">
        <f>IFERROR(VLOOKUP($F1407,'POZ &amp; FİYAT'!$A$5:$C$44,3,FALSE),"")</f>
        <v/>
      </c>
      <c r="H1407" s="17"/>
      <c r="I1407" s="18"/>
      <c r="J1407" s="18"/>
      <c r="K1407" s="18"/>
      <c r="L1407" s="18"/>
      <c r="M1407" s="18"/>
      <c r="N1407" s="20" t="str">
        <f>IF(COUNT(I1407:M1407)=0,"",PRODUCT(I1407:M1407))</f>
        <v/>
      </c>
    </row>
    <row r="1408" spans="1:14" x14ac:dyDescent="0.25">
      <c r="A1408" s="15"/>
      <c r="B1408" s="15"/>
      <c r="C1408" s="15"/>
      <c r="D1408" s="15"/>
      <c r="E1408" s="15"/>
      <c r="F1408" s="15"/>
      <c r="G1408" s="19" t="str">
        <f>IFERROR(VLOOKUP($F1408,'POZ &amp; FİYAT'!$A$5:$C$44,3,FALSE),"")</f>
        <v/>
      </c>
      <c r="H1408" s="15"/>
      <c r="I1408" s="16"/>
      <c r="J1408" s="16"/>
      <c r="K1408" s="16"/>
      <c r="L1408" s="16"/>
      <c r="M1408" s="16"/>
      <c r="N1408" s="20" t="str">
        <f>IF(COUNT(I1408:M1408)=0,"",PRODUCT(I1408:M1408))</f>
        <v/>
      </c>
    </row>
    <row r="1409" spans="1:14" x14ac:dyDescent="0.25">
      <c r="A1409" s="17"/>
      <c r="B1409" s="17"/>
      <c r="C1409" s="17"/>
      <c r="D1409" s="17"/>
      <c r="E1409" s="17"/>
      <c r="F1409" s="17"/>
      <c r="G1409" s="19" t="str">
        <f>IFERROR(VLOOKUP($F1409,'POZ &amp; FİYAT'!$A$5:$C$44,3,FALSE),"")</f>
        <v/>
      </c>
      <c r="H1409" s="17"/>
      <c r="I1409" s="18"/>
      <c r="J1409" s="18"/>
      <c r="K1409" s="18"/>
      <c r="L1409" s="18"/>
      <c r="M1409" s="18"/>
      <c r="N1409" s="20" t="str">
        <f>IF(COUNT(I1409:M1409)=0,"",PRODUCT(I1409:M1409))</f>
        <v/>
      </c>
    </row>
    <row r="1410" spans="1:14" x14ac:dyDescent="0.25">
      <c r="A1410" s="15"/>
      <c r="B1410" s="15"/>
      <c r="C1410" s="15"/>
      <c r="D1410" s="15"/>
      <c r="E1410" s="15"/>
      <c r="F1410" s="15"/>
      <c r="G1410" s="19" t="str">
        <f>IFERROR(VLOOKUP($F1410,'POZ &amp; FİYAT'!$A$5:$C$44,3,FALSE),"")</f>
        <v/>
      </c>
      <c r="H1410" s="15"/>
      <c r="I1410" s="16"/>
      <c r="J1410" s="16"/>
      <c r="K1410" s="16"/>
      <c r="L1410" s="16"/>
      <c r="M1410" s="16"/>
      <c r="N1410" s="20" t="str">
        <f>IF(COUNT(I1410:M1410)=0,"",PRODUCT(I1410:M1410))</f>
        <v/>
      </c>
    </row>
    <row r="1411" spans="1:14" x14ac:dyDescent="0.25">
      <c r="A1411" s="17"/>
      <c r="B1411" s="17"/>
      <c r="C1411" s="17"/>
      <c r="D1411" s="17"/>
      <c r="E1411" s="17"/>
      <c r="F1411" s="17"/>
      <c r="G1411" s="19" t="str">
        <f>IFERROR(VLOOKUP($F1411,'POZ &amp; FİYAT'!$A$5:$C$44,3,FALSE),"")</f>
        <v/>
      </c>
      <c r="H1411" s="17"/>
      <c r="I1411" s="18"/>
      <c r="J1411" s="18"/>
      <c r="K1411" s="18"/>
      <c r="L1411" s="18"/>
      <c r="M1411" s="18"/>
      <c r="N1411" s="20" t="str">
        <f>IF(COUNT(I1411:M1411)=0,"",PRODUCT(I1411:M1411))</f>
        <v/>
      </c>
    </row>
    <row r="1412" spans="1:14" x14ac:dyDescent="0.25">
      <c r="A1412" s="15"/>
      <c r="B1412" s="15"/>
      <c r="C1412" s="15"/>
      <c r="D1412" s="15"/>
      <c r="E1412" s="15"/>
      <c r="F1412" s="15"/>
      <c r="G1412" s="19" t="str">
        <f>IFERROR(VLOOKUP($F1412,'POZ &amp; FİYAT'!$A$5:$C$44,3,FALSE),"")</f>
        <v/>
      </c>
      <c r="H1412" s="15"/>
      <c r="I1412" s="16"/>
      <c r="J1412" s="16"/>
      <c r="K1412" s="16"/>
      <c r="L1412" s="16"/>
      <c r="M1412" s="16"/>
      <c r="N1412" s="20" t="str">
        <f>IF(COUNT(I1412:M1412)=0,"",PRODUCT(I1412:M1412))</f>
        <v/>
      </c>
    </row>
    <row r="1413" spans="1:14" x14ac:dyDescent="0.25">
      <c r="A1413" s="17"/>
      <c r="B1413" s="17"/>
      <c r="C1413" s="17"/>
      <c r="D1413" s="17"/>
      <c r="E1413" s="17"/>
      <c r="F1413" s="17"/>
      <c r="G1413" s="19" t="str">
        <f>IFERROR(VLOOKUP($F1413,'POZ &amp; FİYAT'!$A$5:$C$44,3,FALSE),"")</f>
        <v/>
      </c>
      <c r="H1413" s="17"/>
      <c r="I1413" s="18"/>
      <c r="J1413" s="18"/>
      <c r="K1413" s="18"/>
      <c r="L1413" s="18"/>
      <c r="M1413" s="18"/>
      <c r="N1413" s="20" t="str">
        <f>IF(COUNT(I1413:M1413)=0,"",PRODUCT(I1413:M1413))</f>
        <v/>
      </c>
    </row>
    <row r="1414" spans="1:14" x14ac:dyDescent="0.25">
      <c r="A1414" s="15"/>
      <c r="B1414" s="15"/>
      <c r="C1414" s="15"/>
      <c r="D1414" s="15"/>
      <c r="E1414" s="15"/>
      <c r="F1414" s="15"/>
      <c r="G1414" s="19" t="str">
        <f>IFERROR(VLOOKUP($F1414,'POZ &amp; FİYAT'!$A$5:$C$44,3,FALSE),"")</f>
        <v/>
      </c>
      <c r="H1414" s="15"/>
      <c r="I1414" s="16"/>
      <c r="J1414" s="16"/>
      <c r="K1414" s="16"/>
      <c r="L1414" s="16"/>
      <c r="M1414" s="16"/>
      <c r="N1414" s="20" t="str">
        <f>IF(COUNT(I1414:M1414)=0,"",PRODUCT(I1414:M1414))</f>
        <v/>
      </c>
    </row>
    <row r="1415" spans="1:14" x14ac:dyDescent="0.25">
      <c r="A1415" s="17"/>
      <c r="B1415" s="17"/>
      <c r="C1415" s="17"/>
      <c r="D1415" s="17"/>
      <c r="E1415" s="17"/>
      <c r="F1415" s="17"/>
      <c r="G1415" s="19" t="str">
        <f>IFERROR(VLOOKUP($F1415,'POZ &amp; FİYAT'!$A$5:$C$44,3,FALSE),"")</f>
        <v/>
      </c>
      <c r="H1415" s="17"/>
      <c r="I1415" s="18"/>
      <c r="J1415" s="18"/>
      <c r="K1415" s="18"/>
      <c r="L1415" s="18"/>
      <c r="M1415" s="18"/>
      <c r="N1415" s="20" t="str">
        <f>IF(COUNT(I1415:M1415)=0,"",PRODUCT(I1415:M1415))</f>
        <v/>
      </c>
    </row>
    <row r="1416" spans="1:14" x14ac:dyDescent="0.25">
      <c r="A1416" s="15"/>
      <c r="B1416" s="15"/>
      <c r="C1416" s="15"/>
      <c r="D1416" s="15"/>
      <c r="E1416" s="15"/>
      <c r="F1416" s="15"/>
      <c r="G1416" s="19" t="str">
        <f>IFERROR(VLOOKUP($F1416,'POZ &amp; FİYAT'!$A$5:$C$44,3,FALSE),"")</f>
        <v/>
      </c>
      <c r="H1416" s="15"/>
      <c r="I1416" s="16"/>
      <c r="J1416" s="16"/>
      <c r="K1416" s="16"/>
      <c r="L1416" s="16"/>
      <c r="M1416" s="16"/>
      <c r="N1416" s="20" t="str">
        <f>IF(COUNT(I1416:M1416)=0,"",PRODUCT(I1416:M1416))</f>
        <v/>
      </c>
    </row>
    <row r="1417" spans="1:14" x14ac:dyDescent="0.25">
      <c r="A1417" s="17"/>
      <c r="B1417" s="17"/>
      <c r="C1417" s="17"/>
      <c r="D1417" s="17"/>
      <c r="E1417" s="17"/>
      <c r="F1417" s="17"/>
      <c r="G1417" s="19" t="str">
        <f>IFERROR(VLOOKUP($F1417,'POZ &amp; FİYAT'!$A$5:$C$44,3,FALSE),"")</f>
        <v/>
      </c>
      <c r="H1417" s="17"/>
      <c r="I1417" s="18"/>
      <c r="J1417" s="18"/>
      <c r="K1417" s="18"/>
      <c r="L1417" s="18"/>
      <c r="M1417" s="18"/>
      <c r="N1417" s="20" t="str">
        <f>IF(COUNT(I1417:M1417)=0,"",PRODUCT(I1417:M1417))</f>
        <v/>
      </c>
    </row>
    <row r="1418" spans="1:14" x14ac:dyDescent="0.25">
      <c r="A1418" s="15"/>
      <c r="B1418" s="15"/>
      <c r="C1418" s="15"/>
      <c r="D1418" s="15"/>
      <c r="E1418" s="15"/>
      <c r="F1418" s="15"/>
      <c r="G1418" s="19" t="str">
        <f>IFERROR(VLOOKUP($F1418,'POZ &amp; FİYAT'!$A$5:$C$44,3,FALSE),"")</f>
        <v/>
      </c>
      <c r="H1418" s="15"/>
      <c r="I1418" s="16"/>
      <c r="J1418" s="16"/>
      <c r="K1418" s="16"/>
      <c r="L1418" s="16"/>
      <c r="M1418" s="16"/>
      <c r="N1418" s="20" t="str">
        <f>IF(COUNT(I1418:M1418)=0,"",PRODUCT(I1418:M1418))</f>
        <v/>
      </c>
    </row>
    <row r="1419" spans="1:14" x14ac:dyDescent="0.25">
      <c r="A1419" s="17"/>
      <c r="B1419" s="17"/>
      <c r="C1419" s="17"/>
      <c r="D1419" s="17"/>
      <c r="E1419" s="17"/>
      <c r="F1419" s="17"/>
      <c r="G1419" s="19" t="str">
        <f>IFERROR(VLOOKUP($F1419,'POZ &amp; FİYAT'!$A$5:$C$44,3,FALSE),"")</f>
        <v/>
      </c>
      <c r="H1419" s="17"/>
      <c r="I1419" s="18"/>
      <c r="J1419" s="18"/>
      <c r="K1419" s="18"/>
      <c r="L1419" s="18"/>
      <c r="M1419" s="18"/>
      <c r="N1419" s="20" t="str">
        <f>IF(COUNT(I1419:M1419)=0,"",PRODUCT(I1419:M1419))</f>
        <v/>
      </c>
    </row>
    <row r="1420" spans="1:14" x14ac:dyDescent="0.25">
      <c r="A1420" s="15"/>
      <c r="B1420" s="15"/>
      <c r="C1420" s="15"/>
      <c r="D1420" s="15"/>
      <c r="E1420" s="15"/>
      <c r="F1420" s="15"/>
      <c r="G1420" s="19" t="str">
        <f>IFERROR(VLOOKUP($F1420,'POZ &amp; FİYAT'!$A$5:$C$44,3,FALSE),"")</f>
        <v/>
      </c>
      <c r="H1420" s="15"/>
      <c r="I1420" s="16"/>
      <c r="J1420" s="16"/>
      <c r="K1420" s="16"/>
      <c r="L1420" s="16"/>
      <c r="M1420" s="16"/>
      <c r="N1420" s="20" t="str">
        <f>IF(COUNT(I1420:M1420)=0,"",PRODUCT(I1420:M1420))</f>
        <v/>
      </c>
    </row>
    <row r="1421" spans="1:14" x14ac:dyDescent="0.25">
      <c r="A1421" s="17"/>
      <c r="B1421" s="17"/>
      <c r="C1421" s="17"/>
      <c r="D1421" s="17"/>
      <c r="E1421" s="17"/>
      <c r="F1421" s="17"/>
      <c r="G1421" s="19" t="str">
        <f>IFERROR(VLOOKUP($F1421,'POZ &amp; FİYAT'!$A$5:$C$44,3,FALSE),"")</f>
        <v/>
      </c>
      <c r="H1421" s="17"/>
      <c r="I1421" s="18"/>
      <c r="J1421" s="18"/>
      <c r="K1421" s="18"/>
      <c r="L1421" s="18"/>
      <c r="M1421" s="18"/>
      <c r="N1421" s="20" t="str">
        <f>IF(COUNT(I1421:M1421)=0,"",PRODUCT(I1421:M1421))</f>
        <v/>
      </c>
    </row>
    <row r="1422" spans="1:14" x14ac:dyDescent="0.25">
      <c r="A1422" s="15"/>
      <c r="B1422" s="15"/>
      <c r="C1422" s="15"/>
      <c r="D1422" s="15"/>
      <c r="E1422" s="15"/>
      <c r="F1422" s="15"/>
      <c r="G1422" s="19" t="str">
        <f>IFERROR(VLOOKUP($F1422,'POZ &amp; FİYAT'!$A$5:$C$44,3,FALSE),"")</f>
        <v/>
      </c>
      <c r="H1422" s="15"/>
      <c r="I1422" s="16"/>
      <c r="J1422" s="16"/>
      <c r="K1422" s="16"/>
      <c r="L1422" s="16"/>
      <c r="M1422" s="16"/>
      <c r="N1422" s="20" t="str">
        <f>IF(COUNT(I1422:M1422)=0,"",PRODUCT(I1422:M1422))</f>
        <v/>
      </c>
    </row>
    <row r="1423" spans="1:14" x14ac:dyDescent="0.25">
      <c r="A1423" s="17"/>
      <c r="B1423" s="17"/>
      <c r="C1423" s="17"/>
      <c r="D1423" s="17"/>
      <c r="E1423" s="17"/>
      <c r="F1423" s="17"/>
      <c r="G1423" s="19" t="str">
        <f>IFERROR(VLOOKUP($F1423,'POZ &amp; FİYAT'!$A$5:$C$44,3,FALSE),"")</f>
        <v/>
      </c>
      <c r="H1423" s="17"/>
      <c r="I1423" s="18"/>
      <c r="J1423" s="18"/>
      <c r="K1423" s="18"/>
      <c r="L1423" s="18"/>
      <c r="M1423" s="18"/>
      <c r="N1423" s="20" t="str">
        <f>IF(COUNT(I1423:M1423)=0,"",PRODUCT(I1423:M1423))</f>
        <v/>
      </c>
    </row>
    <row r="1424" spans="1:14" x14ac:dyDescent="0.25">
      <c r="A1424" s="15"/>
      <c r="B1424" s="15"/>
      <c r="C1424" s="15"/>
      <c r="D1424" s="15"/>
      <c r="E1424" s="15"/>
      <c r="F1424" s="15"/>
      <c r="G1424" s="19" t="str">
        <f>IFERROR(VLOOKUP($F1424,'POZ &amp; FİYAT'!$A$5:$C$44,3,FALSE),"")</f>
        <v/>
      </c>
      <c r="H1424" s="15"/>
      <c r="I1424" s="16"/>
      <c r="J1424" s="16"/>
      <c r="K1424" s="16"/>
      <c r="L1424" s="16"/>
      <c r="M1424" s="16"/>
      <c r="N1424" s="20" t="str">
        <f>IF(COUNT(I1424:M1424)=0,"",PRODUCT(I1424:M1424))</f>
        <v/>
      </c>
    </row>
    <row r="1425" spans="1:14" x14ac:dyDescent="0.25">
      <c r="A1425" s="17"/>
      <c r="B1425" s="17"/>
      <c r="C1425" s="17"/>
      <c r="D1425" s="17"/>
      <c r="E1425" s="17"/>
      <c r="F1425" s="17"/>
      <c r="G1425" s="19" t="str">
        <f>IFERROR(VLOOKUP($F1425,'POZ &amp; FİYAT'!$A$5:$C$44,3,FALSE),"")</f>
        <v/>
      </c>
      <c r="H1425" s="17"/>
      <c r="I1425" s="18"/>
      <c r="J1425" s="18"/>
      <c r="K1425" s="18"/>
      <c r="L1425" s="18"/>
      <c r="M1425" s="18"/>
      <c r="N1425" s="20" t="str">
        <f>IF(COUNT(I1425:M1425)=0,"",PRODUCT(I1425:M1425))</f>
        <v/>
      </c>
    </row>
    <row r="1426" spans="1:14" x14ac:dyDescent="0.25">
      <c r="A1426" s="15"/>
      <c r="B1426" s="15"/>
      <c r="C1426" s="15"/>
      <c r="D1426" s="15"/>
      <c r="E1426" s="15"/>
      <c r="F1426" s="15"/>
      <c r="G1426" s="19" t="str">
        <f>IFERROR(VLOOKUP($F1426,'POZ &amp; FİYAT'!$A$5:$C$44,3,FALSE),"")</f>
        <v/>
      </c>
      <c r="H1426" s="15"/>
      <c r="I1426" s="16"/>
      <c r="J1426" s="16"/>
      <c r="K1426" s="16"/>
      <c r="L1426" s="16"/>
      <c r="M1426" s="16"/>
      <c r="N1426" s="20" t="str">
        <f>IF(COUNT(I1426:M1426)=0,"",PRODUCT(I1426:M1426))</f>
        <v/>
      </c>
    </row>
    <row r="1427" spans="1:14" x14ac:dyDescent="0.25">
      <c r="A1427" s="17"/>
      <c r="B1427" s="17"/>
      <c r="C1427" s="17"/>
      <c r="D1427" s="17"/>
      <c r="E1427" s="17"/>
      <c r="F1427" s="17"/>
      <c r="G1427" s="19" t="str">
        <f>IFERROR(VLOOKUP($F1427,'POZ &amp; FİYAT'!$A$5:$C$44,3,FALSE),"")</f>
        <v/>
      </c>
      <c r="H1427" s="17"/>
      <c r="I1427" s="18"/>
      <c r="J1427" s="18"/>
      <c r="K1427" s="18"/>
      <c r="L1427" s="18"/>
      <c r="M1427" s="18"/>
      <c r="N1427" s="20" t="str">
        <f>IF(COUNT(I1427:M1427)=0,"",PRODUCT(I1427:M1427))</f>
        <v/>
      </c>
    </row>
    <row r="1428" spans="1:14" x14ac:dyDescent="0.25">
      <c r="A1428" s="15"/>
      <c r="B1428" s="15"/>
      <c r="C1428" s="15"/>
      <c r="D1428" s="15"/>
      <c r="E1428" s="15"/>
      <c r="F1428" s="15"/>
      <c r="G1428" s="19" t="str">
        <f>IFERROR(VLOOKUP($F1428,'POZ &amp; FİYAT'!$A$5:$C$44,3,FALSE),"")</f>
        <v/>
      </c>
      <c r="H1428" s="15"/>
      <c r="I1428" s="16"/>
      <c r="J1428" s="16"/>
      <c r="K1428" s="16"/>
      <c r="L1428" s="16"/>
      <c r="M1428" s="16"/>
      <c r="N1428" s="20" t="str">
        <f>IF(COUNT(I1428:M1428)=0,"",PRODUCT(I1428:M1428))</f>
        <v/>
      </c>
    </row>
    <row r="1429" spans="1:14" x14ac:dyDescent="0.25">
      <c r="A1429" s="17"/>
      <c r="B1429" s="17"/>
      <c r="C1429" s="17"/>
      <c r="D1429" s="17"/>
      <c r="E1429" s="17"/>
      <c r="F1429" s="17"/>
      <c r="G1429" s="19" t="str">
        <f>IFERROR(VLOOKUP($F1429,'POZ &amp; FİYAT'!$A$5:$C$44,3,FALSE),"")</f>
        <v/>
      </c>
      <c r="H1429" s="17"/>
      <c r="I1429" s="18"/>
      <c r="J1429" s="18"/>
      <c r="K1429" s="18"/>
      <c r="L1429" s="18"/>
      <c r="M1429" s="18"/>
      <c r="N1429" s="20" t="str">
        <f>IF(COUNT(I1429:M1429)=0,"",PRODUCT(I1429:M1429))</f>
        <v/>
      </c>
    </row>
    <row r="1430" spans="1:14" x14ac:dyDescent="0.25">
      <c r="A1430" s="15"/>
      <c r="B1430" s="15"/>
      <c r="C1430" s="15"/>
      <c r="D1430" s="15"/>
      <c r="E1430" s="15"/>
      <c r="F1430" s="15"/>
      <c r="G1430" s="19" t="str">
        <f>IFERROR(VLOOKUP($F1430,'POZ &amp; FİYAT'!$A$5:$C$44,3,FALSE),"")</f>
        <v/>
      </c>
      <c r="H1430" s="15"/>
      <c r="I1430" s="16"/>
      <c r="J1430" s="16"/>
      <c r="K1430" s="16"/>
      <c r="L1430" s="16"/>
      <c r="M1430" s="16"/>
      <c r="N1430" s="20" t="str">
        <f>IF(COUNT(I1430:M1430)=0,"",PRODUCT(I1430:M1430))</f>
        <v/>
      </c>
    </row>
    <row r="1431" spans="1:14" x14ac:dyDescent="0.25">
      <c r="A1431" s="17"/>
      <c r="B1431" s="17"/>
      <c r="C1431" s="17"/>
      <c r="D1431" s="17"/>
      <c r="E1431" s="17"/>
      <c r="F1431" s="17"/>
      <c r="G1431" s="19" t="str">
        <f>IFERROR(VLOOKUP($F1431,'POZ &amp; FİYAT'!$A$5:$C$44,3,FALSE),"")</f>
        <v/>
      </c>
      <c r="H1431" s="17"/>
      <c r="I1431" s="18"/>
      <c r="J1431" s="18"/>
      <c r="K1431" s="18"/>
      <c r="L1431" s="18"/>
      <c r="M1431" s="18"/>
      <c r="N1431" s="20" t="str">
        <f>IF(COUNT(I1431:M1431)=0,"",PRODUCT(I1431:M1431))</f>
        <v/>
      </c>
    </row>
    <row r="1432" spans="1:14" x14ac:dyDescent="0.25">
      <c r="A1432" s="15"/>
      <c r="B1432" s="15"/>
      <c r="C1432" s="15"/>
      <c r="D1432" s="15"/>
      <c r="E1432" s="15"/>
      <c r="F1432" s="15"/>
      <c r="G1432" s="19" t="str">
        <f>IFERROR(VLOOKUP($F1432,'POZ &amp; FİYAT'!$A$5:$C$44,3,FALSE),"")</f>
        <v/>
      </c>
      <c r="H1432" s="15"/>
      <c r="I1432" s="16"/>
      <c r="J1432" s="16"/>
      <c r="K1432" s="16"/>
      <c r="L1432" s="16"/>
      <c r="M1432" s="16"/>
      <c r="N1432" s="20" t="str">
        <f>IF(COUNT(I1432:M1432)=0,"",PRODUCT(I1432:M1432))</f>
        <v/>
      </c>
    </row>
    <row r="1433" spans="1:14" x14ac:dyDescent="0.25">
      <c r="A1433" s="17"/>
      <c r="B1433" s="17"/>
      <c r="C1433" s="17"/>
      <c r="D1433" s="17"/>
      <c r="E1433" s="17"/>
      <c r="F1433" s="17"/>
      <c r="G1433" s="19" t="str">
        <f>IFERROR(VLOOKUP($F1433,'POZ &amp; FİYAT'!$A$5:$C$44,3,FALSE),"")</f>
        <v/>
      </c>
      <c r="H1433" s="17"/>
      <c r="I1433" s="18"/>
      <c r="J1433" s="18"/>
      <c r="K1433" s="18"/>
      <c r="L1433" s="18"/>
      <c r="M1433" s="18"/>
      <c r="N1433" s="20" t="str">
        <f>IF(COUNT(I1433:M1433)=0,"",PRODUCT(I1433:M1433))</f>
        <v/>
      </c>
    </row>
    <row r="1434" spans="1:14" x14ac:dyDescent="0.25">
      <c r="A1434" s="15"/>
      <c r="B1434" s="15"/>
      <c r="C1434" s="15"/>
      <c r="D1434" s="15"/>
      <c r="E1434" s="15"/>
      <c r="F1434" s="15"/>
      <c r="G1434" s="19" t="str">
        <f>IFERROR(VLOOKUP($F1434,'POZ &amp; FİYAT'!$A$5:$C$44,3,FALSE),"")</f>
        <v/>
      </c>
      <c r="H1434" s="15"/>
      <c r="I1434" s="16"/>
      <c r="J1434" s="16"/>
      <c r="K1434" s="16"/>
      <c r="L1434" s="16"/>
      <c r="M1434" s="16"/>
      <c r="N1434" s="20" t="str">
        <f>IF(COUNT(I1434:M1434)=0,"",PRODUCT(I1434:M1434))</f>
        <v/>
      </c>
    </row>
    <row r="1435" spans="1:14" x14ac:dyDescent="0.25">
      <c r="A1435" s="17"/>
      <c r="B1435" s="17"/>
      <c r="C1435" s="17"/>
      <c r="D1435" s="17"/>
      <c r="E1435" s="17"/>
      <c r="F1435" s="17"/>
      <c r="G1435" s="19" t="str">
        <f>IFERROR(VLOOKUP($F1435,'POZ &amp; FİYAT'!$A$5:$C$44,3,FALSE),"")</f>
        <v/>
      </c>
      <c r="H1435" s="17"/>
      <c r="I1435" s="18"/>
      <c r="J1435" s="18"/>
      <c r="K1435" s="18"/>
      <c r="L1435" s="18"/>
      <c r="M1435" s="18"/>
      <c r="N1435" s="20" t="str">
        <f>IF(COUNT(I1435:M1435)=0,"",PRODUCT(I1435:M1435))</f>
        <v/>
      </c>
    </row>
    <row r="1436" spans="1:14" x14ac:dyDescent="0.25">
      <c r="A1436" s="15"/>
      <c r="B1436" s="15"/>
      <c r="C1436" s="15"/>
      <c r="D1436" s="15"/>
      <c r="E1436" s="15"/>
      <c r="F1436" s="15"/>
      <c r="G1436" s="19" t="str">
        <f>IFERROR(VLOOKUP($F1436,'POZ &amp; FİYAT'!$A$5:$C$44,3,FALSE),"")</f>
        <v/>
      </c>
      <c r="H1436" s="15"/>
      <c r="I1436" s="16"/>
      <c r="J1436" s="16"/>
      <c r="K1436" s="16"/>
      <c r="L1436" s="16"/>
      <c r="M1436" s="16"/>
      <c r="N1436" s="20" t="str">
        <f>IF(COUNT(I1436:M1436)=0,"",PRODUCT(I1436:M1436))</f>
        <v/>
      </c>
    </row>
    <row r="1437" spans="1:14" x14ac:dyDescent="0.25">
      <c r="A1437" s="17"/>
      <c r="B1437" s="17"/>
      <c r="C1437" s="17"/>
      <c r="D1437" s="17"/>
      <c r="E1437" s="17"/>
      <c r="F1437" s="17"/>
      <c r="G1437" s="19" t="str">
        <f>IFERROR(VLOOKUP($F1437,'POZ &amp; FİYAT'!$A$5:$C$44,3,FALSE),"")</f>
        <v/>
      </c>
      <c r="H1437" s="17"/>
      <c r="I1437" s="18"/>
      <c r="J1437" s="18"/>
      <c r="K1437" s="18"/>
      <c r="L1437" s="18"/>
      <c r="M1437" s="18"/>
      <c r="N1437" s="20" t="str">
        <f>IF(COUNT(I1437:M1437)=0,"",PRODUCT(I1437:M1437))</f>
        <v/>
      </c>
    </row>
    <row r="1438" spans="1:14" x14ac:dyDescent="0.25">
      <c r="A1438" s="15"/>
      <c r="B1438" s="15"/>
      <c r="C1438" s="15"/>
      <c r="D1438" s="15"/>
      <c r="E1438" s="15"/>
      <c r="F1438" s="15"/>
      <c r="G1438" s="19" t="str">
        <f>IFERROR(VLOOKUP($F1438,'POZ &amp; FİYAT'!$A$5:$C$44,3,FALSE),"")</f>
        <v/>
      </c>
      <c r="H1438" s="15"/>
      <c r="I1438" s="16"/>
      <c r="J1438" s="16"/>
      <c r="K1438" s="16"/>
      <c r="L1438" s="16"/>
      <c r="M1438" s="16"/>
      <c r="N1438" s="20" t="str">
        <f>IF(COUNT(I1438:M1438)=0,"",PRODUCT(I1438:M1438))</f>
        <v/>
      </c>
    </row>
    <row r="1439" spans="1:14" x14ac:dyDescent="0.25">
      <c r="A1439" s="17"/>
      <c r="B1439" s="17"/>
      <c r="C1439" s="17"/>
      <c r="D1439" s="17"/>
      <c r="E1439" s="17"/>
      <c r="F1439" s="17"/>
      <c r="G1439" s="19" t="str">
        <f>IFERROR(VLOOKUP($F1439,'POZ &amp; FİYAT'!$A$5:$C$44,3,FALSE),"")</f>
        <v/>
      </c>
      <c r="H1439" s="17"/>
      <c r="I1439" s="18"/>
      <c r="J1439" s="18"/>
      <c r="K1439" s="18"/>
      <c r="L1439" s="18"/>
      <c r="M1439" s="18"/>
      <c r="N1439" s="20" t="str">
        <f>IF(COUNT(I1439:M1439)=0,"",PRODUCT(I1439:M1439))</f>
        <v/>
      </c>
    </row>
    <row r="1440" spans="1:14" x14ac:dyDescent="0.25">
      <c r="A1440" s="15"/>
      <c r="B1440" s="15"/>
      <c r="C1440" s="15"/>
      <c r="D1440" s="15"/>
      <c r="E1440" s="15"/>
      <c r="F1440" s="15"/>
      <c r="G1440" s="19" t="str">
        <f>IFERROR(VLOOKUP($F1440,'POZ &amp; FİYAT'!$A$5:$C$44,3,FALSE),"")</f>
        <v/>
      </c>
      <c r="H1440" s="15"/>
      <c r="I1440" s="16"/>
      <c r="J1440" s="16"/>
      <c r="K1440" s="16"/>
      <c r="L1440" s="16"/>
      <c r="M1440" s="16"/>
      <c r="N1440" s="20" t="str">
        <f>IF(COUNT(I1440:M1440)=0,"",PRODUCT(I1440:M1440))</f>
        <v/>
      </c>
    </row>
    <row r="1441" spans="1:14" x14ac:dyDescent="0.25">
      <c r="A1441" s="17"/>
      <c r="B1441" s="17"/>
      <c r="C1441" s="17"/>
      <c r="D1441" s="17"/>
      <c r="E1441" s="17"/>
      <c r="F1441" s="17"/>
      <c r="G1441" s="19" t="str">
        <f>IFERROR(VLOOKUP($F1441,'POZ &amp; FİYAT'!$A$5:$C$44,3,FALSE),"")</f>
        <v/>
      </c>
      <c r="H1441" s="17"/>
      <c r="I1441" s="18"/>
      <c r="J1441" s="18"/>
      <c r="K1441" s="18"/>
      <c r="L1441" s="18"/>
      <c r="M1441" s="18"/>
      <c r="N1441" s="20" t="str">
        <f>IF(COUNT(I1441:M1441)=0,"",PRODUCT(I1441:M1441))</f>
        <v/>
      </c>
    </row>
    <row r="1442" spans="1:14" x14ac:dyDescent="0.25">
      <c r="A1442" s="15"/>
      <c r="B1442" s="15"/>
      <c r="C1442" s="15"/>
      <c r="D1442" s="15"/>
      <c r="E1442" s="15"/>
      <c r="F1442" s="15"/>
      <c r="G1442" s="19" t="str">
        <f>IFERROR(VLOOKUP($F1442,'POZ &amp; FİYAT'!$A$5:$C$44,3,FALSE),"")</f>
        <v/>
      </c>
      <c r="H1442" s="15"/>
      <c r="I1442" s="16"/>
      <c r="J1442" s="16"/>
      <c r="K1442" s="16"/>
      <c r="L1442" s="16"/>
      <c r="M1442" s="16"/>
      <c r="N1442" s="20" t="str">
        <f>IF(COUNT(I1442:M1442)=0,"",PRODUCT(I1442:M1442))</f>
        <v/>
      </c>
    </row>
    <row r="1443" spans="1:14" x14ac:dyDescent="0.25">
      <c r="A1443" s="17"/>
      <c r="B1443" s="17"/>
      <c r="C1443" s="17"/>
      <c r="D1443" s="17"/>
      <c r="E1443" s="17"/>
      <c r="F1443" s="17"/>
      <c r="G1443" s="19" t="str">
        <f>IFERROR(VLOOKUP($F1443,'POZ &amp; FİYAT'!$A$5:$C$44,3,FALSE),"")</f>
        <v/>
      </c>
      <c r="H1443" s="17"/>
      <c r="I1443" s="18"/>
      <c r="J1443" s="18"/>
      <c r="K1443" s="18"/>
      <c r="L1443" s="18"/>
      <c r="M1443" s="18"/>
      <c r="N1443" s="20" t="str">
        <f>IF(COUNT(I1443:M1443)=0,"",PRODUCT(I1443:M1443))</f>
        <v/>
      </c>
    </row>
    <row r="1444" spans="1:14" x14ac:dyDescent="0.25">
      <c r="A1444" s="15"/>
      <c r="B1444" s="15"/>
      <c r="C1444" s="15"/>
      <c r="D1444" s="15"/>
      <c r="E1444" s="15"/>
      <c r="F1444" s="15"/>
      <c r="G1444" s="19" t="str">
        <f>IFERROR(VLOOKUP($F1444,'POZ &amp; FİYAT'!$A$5:$C$44,3,FALSE),"")</f>
        <v/>
      </c>
      <c r="H1444" s="15"/>
      <c r="I1444" s="16"/>
      <c r="J1444" s="16"/>
      <c r="K1444" s="16"/>
      <c r="L1444" s="16"/>
      <c r="M1444" s="16"/>
      <c r="N1444" s="20" t="str">
        <f>IF(COUNT(I1444:M1444)=0,"",PRODUCT(I1444:M1444))</f>
        <v/>
      </c>
    </row>
    <row r="1445" spans="1:14" x14ac:dyDescent="0.25">
      <c r="A1445" s="17"/>
      <c r="B1445" s="17"/>
      <c r="C1445" s="17"/>
      <c r="D1445" s="17"/>
      <c r="E1445" s="17"/>
      <c r="F1445" s="17"/>
      <c r="G1445" s="19" t="str">
        <f>IFERROR(VLOOKUP($F1445,'POZ &amp; FİYAT'!$A$5:$C$44,3,FALSE),"")</f>
        <v/>
      </c>
      <c r="H1445" s="17"/>
      <c r="I1445" s="18"/>
      <c r="J1445" s="18"/>
      <c r="K1445" s="18"/>
      <c r="L1445" s="18"/>
      <c r="M1445" s="18"/>
      <c r="N1445" s="20" t="str">
        <f>IF(COUNT(I1445:M1445)=0,"",PRODUCT(I1445:M1445))</f>
        <v/>
      </c>
    </row>
    <row r="1446" spans="1:14" x14ac:dyDescent="0.25">
      <c r="A1446" s="15"/>
      <c r="B1446" s="15"/>
      <c r="C1446" s="15"/>
      <c r="D1446" s="15"/>
      <c r="E1446" s="15"/>
      <c r="F1446" s="15"/>
      <c r="G1446" s="19" t="str">
        <f>IFERROR(VLOOKUP($F1446,'POZ &amp; FİYAT'!$A$5:$C$44,3,FALSE),"")</f>
        <v/>
      </c>
      <c r="H1446" s="15"/>
      <c r="I1446" s="16"/>
      <c r="J1446" s="16"/>
      <c r="K1446" s="16"/>
      <c r="L1446" s="16"/>
      <c r="M1446" s="16"/>
      <c r="N1446" s="20" t="str">
        <f>IF(COUNT(I1446:M1446)=0,"",PRODUCT(I1446:M1446))</f>
        <v/>
      </c>
    </row>
    <row r="1447" spans="1:14" x14ac:dyDescent="0.25">
      <c r="A1447" s="17"/>
      <c r="B1447" s="17"/>
      <c r="C1447" s="17"/>
      <c r="D1447" s="17"/>
      <c r="E1447" s="17"/>
      <c r="F1447" s="17"/>
      <c r="G1447" s="19" t="str">
        <f>IFERROR(VLOOKUP($F1447,'POZ &amp; FİYAT'!$A$5:$C$44,3,FALSE),"")</f>
        <v/>
      </c>
      <c r="H1447" s="17"/>
      <c r="I1447" s="18"/>
      <c r="J1447" s="18"/>
      <c r="K1447" s="18"/>
      <c r="L1447" s="18"/>
      <c r="M1447" s="18"/>
      <c r="N1447" s="20" t="str">
        <f>IF(COUNT(I1447:M1447)=0,"",PRODUCT(I1447:M1447))</f>
        <v/>
      </c>
    </row>
    <row r="1448" spans="1:14" x14ac:dyDescent="0.25">
      <c r="A1448" s="15"/>
      <c r="B1448" s="15"/>
      <c r="C1448" s="15"/>
      <c r="D1448" s="15"/>
      <c r="E1448" s="15"/>
      <c r="F1448" s="15"/>
      <c r="G1448" s="19" t="str">
        <f>IFERROR(VLOOKUP($F1448,'POZ &amp; FİYAT'!$A$5:$C$44,3,FALSE),"")</f>
        <v/>
      </c>
      <c r="H1448" s="15"/>
      <c r="I1448" s="16"/>
      <c r="J1448" s="16"/>
      <c r="K1448" s="16"/>
      <c r="L1448" s="16"/>
      <c r="M1448" s="16"/>
      <c r="N1448" s="20" t="str">
        <f>IF(COUNT(I1448:M1448)=0,"",PRODUCT(I1448:M1448))</f>
        <v/>
      </c>
    </row>
    <row r="1449" spans="1:14" x14ac:dyDescent="0.25">
      <c r="A1449" s="17"/>
      <c r="B1449" s="17"/>
      <c r="C1449" s="17"/>
      <c r="D1449" s="17"/>
      <c r="E1449" s="17"/>
      <c r="F1449" s="17"/>
      <c r="G1449" s="19" t="str">
        <f>IFERROR(VLOOKUP($F1449,'POZ &amp; FİYAT'!$A$5:$C$44,3,FALSE),"")</f>
        <v/>
      </c>
      <c r="H1449" s="17"/>
      <c r="I1449" s="18"/>
      <c r="J1449" s="18"/>
      <c r="K1449" s="18"/>
      <c r="L1449" s="18"/>
      <c r="M1449" s="18"/>
      <c r="N1449" s="20" t="str">
        <f>IF(COUNT(I1449:M1449)=0,"",PRODUCT(I1449:M1449))</f>
        <v/>
      </c>
    </row>
    <row r="1450" spans="1:14" x14ac:dyDescent="0.25">
      <c r="A1450" s="15"/>
      <c r="B1450" s="15"/>
      <c r="C1450" s="15"/>
      <c r="D1450" s="15"/>
      <c r="E1450" s="15"/>
      <c r="F1450" s="15"/>
      <c r="G1450" s="19" t="str">
        <f>IFERROR(VLOOKUP($F1450,'POZ &amp; FİYAT'!$A$5:$C$44,3,FALSE),"")</f>
        <v/>
      </c>
      <c r="H1450" s="15"/>
      <c r="I1450" s="16"/>
      <c r="J1450" s="16"/>
      <c r="K1450" s="16"/>
      <c r="L1450" s="16"/>
      <c r="M1450" s="16"/>
      <c r="N1450" s="20" t="str">
        <f>IF(COUNT(I1450:M1450)=0,"",PRODUCT(I1450:M1450))</f>
        <v/>
      </c>
    </row>
    <row r="1451" spans="1:14" x14ac:dyDescent="0.25">
      <c r="A1451" s="17"/>
      <c r="B1451" s="17"/>
      <c r="C1451" s="17"/>
      <c r="D1451" s="17"/>
      <c r="E1451" s="17"/>
      <c r="F1451" s="17"/>
      <c r="G1451" s="19" t="str">
        <f>IFERROR(VLOOKUP($F1451,'POZ &amp; FİYAT'!$A$5:$C$44,3,FALSE),"")</f>
        <v/>
      </c>
      <c r="H1451" s="17"/>
      <c r="I1451" s="18"/>
      <c r="J1451" s="18"/>
      <c r="K1451" s="18"/>
      <c r="L1451" s="18"/>
      <c r="M1451" s="18"/>
      <c r="N1451" s="20" t="str">
        <f>IF(COUNT(I1451:M1451)=0,"",PRODUCT(I1451:M1451))</f>
        <v/>
      </c>
    </row>
    <row r="1452" spans="1:14" x14ac:dyDescent="0.25">
      <c r="A1452" s="15"/>
      <c r="B1452" s="15"/>
      <c r="C1452" s="15"/>
      <c r="D1452" s="15"/>
      <c r="E1452" s="15"/>
      <c r="F1452" s="15"/>
      <c r="G1452" s="19" t="str">
        <f>IFERROR(VLOOKUP($F1452,'POZ &amp; FİYAT'!$A$5:$C$44,3,FALSE),"")</f>
        <v/>
      </c>
      <c r="H1452" s="15"/>
      <c r="I1452" s="16"/>
      <c r="J1452" s="16"/>
      <c r="K1452" s="16"/>
      <c r="L1452" s="16"/>
      <c r="M1452" s="16"/>
      <c r="N1452" s="20" t="str">
        <f>IF(COUNT(I1452:M1452)=0,"",PRODUCT(I1452:M1452))</f>
        <v/>
      </c>
    </row>
    <row r="1453" spans="1:14" x14ac:dyDescent="0.25">
      <c r="A1453" s="17"/>
      <c r="B1453" s="17"/>
      <c r="C1453" s="17"/>
      <c r="D1453" s="17"/>
      <c r="E1453" s="17"/>
      <c r="F1453" s="17"/>
      <c r="G1453" s="19" t="str">
        <f>IFERROR(VLOOKUP($F1453,'POZ &amp; FİYAT'!$A$5:$C$44,3,FALSE),"")</f>
        <v/>
      </c>
      <c r="H1453" s="17"/>
      <c r="I1453" s="18"/>
      <c r="J1453" s="18"/>
      <c r="K1453" s="18"/>
      <c r="L1453" s="18"/>
      <c r="M1453" s="18"/>
      <c r="N1453" s="20" t="str">
        <f>IF(COUNT(I1453:M1453)=0,"",PRODUCT(I1453:M1453))</f>
        <v/>
      </c>
    </row>
    <row r="1454" spans="1:14" x14ac:dyDescent="0.25">
      <c r="A1454" s="15"/>
      <c r="B1454" s="15"/>
      <c r="C1454" s="15"/>
      <c r="D1454" s="15"/>
      <c r="E1454" s="15"/>
      <c r="F1454" s="15"/>
      <c r="G1454" s="19" t="str">
        <f>IFERROR(VLOOKUP($F1454,'POZ &amp; FİYAT'!$A$5:$C$44,3,FALSE),"")</f>
        <v/>
      </c>
      <c r="H1454" s="15"/>
      <c r="I1454" s="16"/>
      <c r="J1454" s="16"/>
      <c r="K1454" s="16"/>
      <c r="L1454" s="16"/>
      <c r="M1454" s="16"/>
      <c r="N1454" s="20" t="str">
        <f>IF(COUNT(I1454:M1454)=0,"",PRODUCT(I1454:M1454))</f>
        <v/>
      </c>
    </row>
    <row r="1455" spans="1:14" x14ac:dyDescent="0.25">
      <c r="A1455" s="17"/>
      <c r="B1455" s="17"/>
      <c r="C1455" s="17"/>
      <c r="D1455" s="17"/>
      <c r="E1455" s="17"/>
      <c r="F1455" s="17"/>
      <c r="G1455" s="19" t="str">
        <f>IFERROR(VLOOKUP($F1455,'POZ &amp; FİYAT'!$A$5:$C$44,3,FALSE),"")</f>
        <v/>
      </c>
      <c r="H1455" s="17"/>
      <c r="I1455" s="18"/>
      <c r="J1455" s="18"/>
      <c r="K1455" s="18"/>
      <c r="L1455" s="18"/>
      <c r="M1455" s="18"/>
      <c r="N1455" s="20" t="str">
        <f>IF(COUNT(I1455:M1455)=0,"",PRODUCT(I1455:M1455))</f>
        <v/>
      </c>
    </row>
    <row r="1456" spans="1:14" x14ac:dyDescent="0.25">
      <c r="A1456" s="15"/>
      <c r="B1456" s="15"/>
      <c r="C1456" s="15"/>
      <c r="D1456" s="15"/>
      <c r="E1456" s="15"/>
      <c r="F1456" s="15"/>
      <c r="G1456" s="19" t="str">
        <f>IFERROR(VLOOKUP($F1456,'POZ &amp; FİYAT'!$A$5:$C$44,3,FALSE),"")</f>
        <v/>
      </c>
      <c r="H1456" s="15"/>
      <c r="I1456" s="16"/>
      <c r="J1456" s="16"/>
      <c r="K1456" s="16"/>
      <c r="L1456" s="16"/>
      <c r="M1456" s="16"/>
      <c r="N1456" s="20" t="str">
        <f>IF(COUNT(I1456:M1456)=0,"",PRODUCT(I1456:M1456))</f>
        <v/>
      </c>
    </row>
    <row r="1457" spans="1:14" x14ac:dyDescent="0.25">
      <c r="A1457" s="17"/>
      <c r="B1457" s="17"/>
      <c r="C1457" s="17"/>
      <c r="D1457" s="17"/>
      <c r="E1457" s="17"/>
      <c r="F1457" s="17"/>
      <c r="G1457" s="19" t="str">
        <f>IFERROR(VLOOKUP($F1457,'POZ &amp; FİYAT'!$A$5:$C$44,3,FALSE),"")</f>
        <v/>
      </c>
      <c r="H1457" s="17"/>
      <c r="I1457" s="18"/>
      <c r="J1457" s="18"/>
      <c r="K1457" s="18"/>
      <c r="L1457" s="18"/>
      <c r="M1457" s="18"/>
      <c r="N1457" s="20" t="str">
        <f>IF(COUNT(I1457:M1457)=0,"",PRODUCT(I1457:M1457))</f>
        <v/>
      </c>
    </row>
    <row r="1458" spans="1:14" x14ac:dyDescent="0.25">
      <c r="A1458" s="15"/>
      <c r="B1458" s="15"/>
      <c r="C1458" s="15"/>
      <c r="D1458" s="15"/>
      <c r="E1458" s="15"/>
      <c r="F1458" s="15"/>
      <c r="G1458" s="19" t="str">
        <f>IFERROR(VLOOKUP($F1458,'POZ &amp; FİYAT'!$A$5:$C$44,3,FALSE),"")</f>
        <v/>
      </c>
      <c r="H1458" s="15"/>
      <c r="I1458" s="16"/>
      <c r="J1458" s="16"/>
      <c r="K1458" s="16"/>
      <c r="L1458" s="16"/>
      <c r="M1458" s="16"/>
      <c r="N1458" s="20" t="str">
        <f>IF(COUNT(I1458:M1458)=0,"",PRODUCT(I1458:M1458))</f>
        <v/>
      </c>
    </row>
    <row r="1459" spans="1:14" x14ac:dyDescent="0.25">
      <c r="A1459" s="17"/>
      <c r="B1459" s="17"/>
      <c r="C1459" s="17"/>
      <c r="D1459" s="17"/>
      <c r="E1459" s="17"/>
      <c r="F1459" s="17"/>
      <c r="G1459" s="19" t="str">
        <f>IFERROR(VLOOKUP($F1459,'POZ &amp; FİYAT'!$A$5:$C$44,3,FALSE),"")</f>
        <v/>
      </c>
      <c r="H1459" s="17"/>
      <c r="I1459" s="18"/>
      <c r="J1459" s="18"/>
      <c r="K1459" s="18"/>
      <c r="L1459" s="18"/>
      <c r="M1459" s="18"/>
      <c r="N1459" s="20" t="str">
        <f>IF(COUNT(I1459:M1459)=0,"",PRODUCT(I1459:M1459))</f>
        <v/>
      </c>
    </row>
    <row r="1460" spans="1:14" x14ac:dyDescent="0.25">
      <c r="A1460" s="15"/>
      <c r="B1460" s="15"/>
      <c r="C1460" s="15"/>
      <c r="D1460" s="15"/>
      <c r="E1460" s="15"/>
      <c r="F1460" s="15"/>
      <c r="G1460" s="19" t="str">
        <f>IFERROR(VLOOKUP($F1460,'POZ &amp; FİYAT'!$A$5:$C$44,3,FALSE),"")</f>
        <v/>
      </c>
      <c r="H1460" s="15"/>
      <c r="I1460" s="16"/>
      <c r="J1460" s="16"/>
      <c r="K1460" s="16"/>
      <c r="L1460" s="16"/>
      <c r="M1460" s="16"/>
      <c r="N1460" s="20" t="str">
        <f>IF(COUNT(I1460:M1460)=0,"",PRODUCT(I1460:M1460))</f>
        <v/>
      </c>
    </row>
    <row r="1461" spans="1:14" x14ac:dyDescent="0.25">
      <c r="A1461" s="17"/>
      <c r="B1461" s="17"/>
      <c r="C1461" s="17"/>
      <c r="D1461" s="17"/>
      <c r="E1461" s="17"/>
      <c r="F1461" s="17"/>
      <c r="G1461" s="19" t="str">
        <f>IFERROR(VLOOKUP($F1461,'POZ &amp; FİYAT'!$A$5:$C$44,3,FALSE),"")</f>
        <v/>
      </c>
      <c r="H1461" s="17"/>
      <c r="I1461" s="18"/>
      <c r="J1461" s="18"/>
      <c r="K1461" s="18"/>
      <c r="L1461" s="18"/>
      <c r="M1461" s="18"/>
      <c r="N1461" s="20" t="str">
        <f>IF(COUNT(I1461:M1461)=0,"",PRODUCT(I1461:M1461))</f>
        <v/>
      </c>
    </row>
    <row r="1462" spans="1:14" x14ac:dyDescent="0.25">
      <c r="A1462" s="15"/>
      <c r="B1462" s="15"/>
      <c r="C1462" s="15"/>
      <c r="D1462" s="15"/>
      <c r="E1462" s="15"/>
      <c r="F1462" s="15"/>
      <c r="G1462" s="19" t="str">
        <f>IFERROR(VLOOKUP($F1462,'POZ &amp; FİYAT'!$A$5:$C$44,3,FALSE),"")</f>
        <v/>
      </c>
      <c r="H1462" s="15"/>
      <c r="I1462" s="16"/>
      <c r="J1462" s="16"/>
      <c r="K1462" s="16"/>
      <c r="L1462" s="16"/>
      <c r="M1462" s="16"/>
      <c r="N1462" s="20" t="str">
        <f>IF(COUNT(I1462:M1462)=0,"",PRODUCT(I1462:M1462))</f>
        <v/>
      </c>
    </row>
    <row r="1463" spans="1:14" x14ac:dyDescent="0.25">
      <c r="A1463" s="17"/>
      <c r="B1463" s="17"/>
      <c r="C1463" s="17"/>
      <c r="D1463" s="17"/>
      <c r="E1463" s="17"/>
      <c r="F1463" s="17"/>
      <c r="G1463" s="19" t="str">
        <f>IFERROR(VLOOKUP($F1463,'POZ &amp; FİYAT'!$A$5:$C$44,3,FALSE),"")</f>
        <v/>
      </c>
      <c r="H1463" s="17"/>
      <c r="I1463" s="18"/>
      <c r="J1463" s="18"/>
      <c r="K1463" s="18"/>
      <c r="L1463" s="18"/>
      <c r="M1463" s="18"/>
      <c r="N1463" s="20" t="str">
        <f>IF(COUNT(I1463:M1463)=0,"",PRODUCT(I1463:M1463))</f>
        <v/>
      </c>
    </row>
    <row r="1464" spans="1:14" x14ac:dyDescent="0.25">
      <c r="A1464" s="15"/>
      <c r="B1464" s="15"/>
      <c r="C1464" s="15"/>
      <c r="D1464" s="15"/>
      <c r="E1464" s="15"/>
      <c r="F1464" s="15"/>
      <c r="G1464" s="19" t="str">
        <f>IFERROR(VLOOKUP($F1464,'POZ &amp; FİYAT'!$A$5:$C$44,3,FALSE),"")</f>
        <v/>
      </c>
      <c r="H1464" s="15"/>
      <c r="I1464" s="16"/>
      <c r="J1464" s="16"/>
      <c r="K1464" s="16"/>
      <c r="L1464" s="16"/>
      <c r="M1464" s="16"/>
      <c r="N1464" s="20" t="str">
        <f>IF(COUNT(I1464:M1464)=0,"",PRODUCT(I1464:M1464))</f>
        <v/>
      </c>
    </row>
    <row r="1465" spans="1:14" x14ac:dyDescent="0.25">
      <c r="A1465" s="17"/>
      <c r="B1465" s="17"/>
      <c r="C1465" s="17"/>
      <c r="D1465" s="17"/>
      <c r="E1465" s="17"/>
      <c r="F1465" s="17"/>
      <c r="G1465" s="19" t="str">
        <f>IFERROR(VLOOKUP($F1465,'POZ &amp; FİYAT'!$A$5:$C$44,3,FALSE),"")</f>
        <v/>
      </c>
      <c r="H1465" s="17"/>
      <c r="I1465" s="18"/>
      <c r="J1465" s="18"/>
      <c r="K1465" s="18"/>
      <c r="L1465" s="18"/>
      <c r="M1465" s="18"/>
      <c r="N1465" s="20" t="str">
        <f>IF(COUNT(I1465:M1465)=0,"",PRODUCT(I1465:M1465))</f>
        <v/>
      </c>
    </row>
    <row r="1466" spans="1:14" x14ac:dyDescent="0.25">
      <c r="A1466" s="15"/>
      <c r="B1466" s="15"/>
      <c r="C1466" s="15"/>
      <c r="D1466" s="15"/>
      <c r="E1466" s="15"/>
      <c r="F1466" s="15"/>
      <c r="G1466" s="19" t="str">
        <f>IFERROR(VLOOKUP($F1466,'POZ &amp; FİYAT'!$A$5:$C$44,3,FALSE),"")</f>
        <v/>
      </c>
      <c r="H1466" s="15"/>
      <c r="I1466" s="16"/>
      <c r="J1466" s="16"/>
      <c r="K1466" s="16"/>
      <c r="L1466" s="16"/>
      <c r="M1466" s="16"/>
      <c r="N1466" s="20" t="str">
        <f>IF(COUNT(I1466:M1466)=0,"",PRODUCT(I1466:M1466))</f>
        <v/>
      </c>
    </row>
    <row r="1467" spans="1:14" x14ac:dyDescent="0.25">
      <c r="A1467" s="17"/>
      <c r="B1467" s="17"/>
      <c r="C1467" s="17"/>
      <c r="D1467" s="17"/>
      <c r="E1467" s="17"/>
      <c r="F1467" s="17"/>
      <c r="G1467" s="19" t="str">
        <f>IFERROR(VLOOKUP($F1467,'POZ &amp; FİYAT'!$A$5:$C$44,3,FALSE),"")</f>
        <v/>
      </c>
      <c r="H1467" s="17"/>
      <c r="I1467" s="18"/>
      <c r="J1467" s="18"/>
      <c r="K1467" s="18"/>
      <c r="L1467" s="18"/>
      <c r="M1467" s="18"/>
      <c r="N1467" s="20" t="str">
        <f>IF(COUNT(I1467:M1467)=0,"",PRODUCT(I1467:M1467))</f>
        <v/>
      </c>
    </row>
    <row r="1468" spans="1:14" x14ac:dyDescent="0.25">
      <c r="A1468" s="15"/>
      <c r="B1468" s="15"/>
      <c r="C1468" s="15"/>
      <c r="D1468" s="15"/>
      <c r="E1468" s="15"/>
      <c r="F1468" s="15"/>
      <c r="G1468" s="19" t="str">
        <f>IFERROR(VLOOKUP($F1468,'POZ &amp; FİYAT'!$A$5:$C$44,3,FALSE),"")</f>
        <v/>
      </c>
      <c r="H1468" s="15"/>
      <c r="I1468" s="16"/>
      <c r="J1468" s="16"/>
      <c r="K1468" s="16"/>
      <c r="L1468" s="16"/>
      <c r="M1468" s="16"/>
      <c r="N1468" s="20" t="str">
        <f>IF(COUNT(I1468:M1468)=0,"",PRODUCT(I1468:M1468))</f>
        <v/>
      </c>
    </row>
    <row r="1469" spans="1:14" x14ac:dyDescent="0.25">
      <c r="A1469" s="17"/>
      <c r="B1469" s="17"/>
      <c r="C1469" s="17"/>
      <c r="D1469" s="17"/>
      <c r="E1469" s="17"/>
      <c r="F1469" s="17"/>
      <c r="G1469" s="19" t="str">
        <f>IFERROR(VLOOKUP($F1469,'POZ &amp; FİYAT'!$A$5:$C$44,3,FALSE),"")</f>
        <v/>
      </c>
      <c r="H1469" s="17"/>
      <c r="I1469" s="18"/>
      <c r="J1469" s="18"/>
      <c r="K1469" s="18"/>
      <c r="L1469" s="18"/>
      <c r="M1469" s="18"/>
      <c r="N1469" s="20" t="str">
        <f>IF(COUNT(I1469:M1469)=0,"",PRODUCT(I1469:M1469))</f>
        <v/>
      </c>
    </row>
    <row r="1470" spans="1:14" x14ac:dyDescent="0.25">
      <c r="A1470" s="15"/>
      <c r="B1470" s="15"/>
      <c r="C1470" s="15"/>
      <c r="D1470" s="15"/>
      <c r="E1470" s="15"/>
      <c r="F1470" s="15"/>
      <c r="G1470" s="19" t="str">
        <f>IFERROR(VLOOKUP($F1470,'POZ &amp; FİYAT'!$A$5:$C$44,3,FALSE),"")</f>
        <v/>
      </c>
      <c r="H1470" s="15"/>
      <c r="I1470" s="16"/>
      <c r="J1470" s="16"/>
      <c r="K1470" s="16"/>
      <c r="L1470" s="16"/>
      <c r="M1470" s="16"/>
      <c r="N1470" s="20" t="str">
        <f>IF(COUNT(I1470:M1470)=0,"",PRODUCT(I1470:M1470))</f>
        <v/>
      </c>
    </row>
    <row r="1471" spans="1:14" x14ac:dyDescent="0.25">
      <c r="A1471" s="17"/>
      <c r="B1471" s="17"/>
      <c r="C1471" s="17"/>
      <c r="D1471" s="17"/>
      <c r="E1471" s="17"/>
      <c r="F1471" s="17"/>
      <c r="G1471" s="19" t="str">
        <f>IFERROR(VLOOKUP($F1471,'POZ &amp; FİYAT'!$A$5:$C$44,3,FALSE),"")</f>
        <v/>
      </c>
      <c r="H1471" s="17"/>
      <c r="I1471" s="18"/>
      <c r="J1471" s="18"/>
      <c r="K1471" s="18"/>
      <c r="L1471" s="18"/>
      <c r="M1471" s="18"/>
      <c r="N1471" s="20" t="str">
        <f>IF(COUNT(I1471:M1471)=0,"",PRODUCT(I1471:M1471))</f>
        <v/>
      </c>
    </row>
    <row r="1472" spans="1:14" x14ac:dyDescent="0.25">
      <c r="A1472" s="15"/>
      <c r="B1472" s="15"/>
      <c r="C1472" s="15"/>
      <c r="D1472" s="15"/>
      <c r="E1472" s="15"/>
      <c r="F1472" s="15"/>
      <c r="G1472" s="19" t="str">
        <f>IFERROR(VLOOKUP($F1472,'POZ &amp; FİYAT'!$A$5:$C$44,3,FALSE),"")</f>
        <v/>
      </c>
      <c r="H1472" s="15"/>
      <c r="I1472" s="16"/>
      <c r="J1472" s="16"/>
      <c r="K1472" s="16"/>
      <c r="L1472" s="16"/>
      <c r="M1472" s="16"/>
      <c r="N1472" s="20" t="str">
        <f>IF(COUNT(I1472:M1472)=0,"",PRODUCT(I1472:M1472))</f>
        <v/>
      </c>
    </row>
    <row r="1473" spans="1:14" x14ac:dyDescent="0.25">
      <c r="A1473" s="17"/>
      <c r="B1473" s="17"/>
      <c r="C1473" s="17"/>
      <c r="D1473" s="17"/>
      <c r="E1473" s="17"/>
      <c r="F1473" s="17"/>
      <c r="G1473" s="19" t="str">
        <f>IFERROR(VLOOKUP($F1473,'POZ &amp; FİYAT'!$A$5:$C$44,3,FALSE),"")</f>
        <v/>
      </c>
      <c r="H1473" s="17"/>
      <c r="I1473" s="18"/>
      <c r="J1473" s="18"/>
      <c r="K1473" s="18"/>
      <c r="L1473" s="18"/>
      <c r="M1473" s="18"/>
      <c r="N1473" s="20" t="str">
        <f>IF(COUNT(I1473:M1473)=0,"",PRODUCT(I1473:M1473))</f>
        <v/>
      </c>
    </row>
    <row r="1474" spans="1:14" x14ac:dyDescent="0.25">
      <c r="A1474" s="15"/>
      <c r="B1474" s="15"/>
      <c r="C1474" s="15"/>
      <c r="D1474" s="15"/>
      <c r="E1474" s="15"/>
      <c r="F1474" s="15"/>
      <c r="G1474" s="19" t="str">
        <f>IFERROR(VLOOKUP($F1474,'POZ &amp; FİYAT'!$A$5:$C$44,3,FALSE),"")</f>
        <v/>
      </c>
      <c r="H1474" s="15"/>
      <c r="I1474" s="16"/>
      <c r="J1474" s="16"/>
      <c r="K1474" s="16"/>
      <c r="L1474" s="16"/>
      <c r="M1474" s="16"/>
      <c r="N1474" s="20" t="str">
        <f>IF(COUNT(I1474:M1474)=0,"",PRODUCT(I1474:M1474))</f>
        <v/>
      </c>
    </row>
    <row r="1475" spans="1:14" x14ac:dyDescent="0.25">
      <c r="A1475" s="17"/>
      <c r="B1475" s="17"/>
      <c r="C1475" s="17"/>
      <c r="D1475" s="17"/>
      <c r="E1475" s="17"/>
      <c r="F1475" s="17"/>
      <c r="G1475" s="19" t="str">
        <f>IFERROR(VLOOKUP($F1475,'POZ &amp; FİYAT'!$A$5:$C$44,3,FALSE),"")</f>
        <v/>
      </c>
      <c r="H1475" s="17"/>
      <c r="I1475" s="18"/>
      <c r="J1475" s="18"/>
      <c r="K1475" s="18"/>
      <c r="L1475" s="18"/>
      <c r="M1475" s="18"/>
      <c r="N1475" s="20" t="str">
        <f>IF(COUNT(I1475:M1475)=0,"",PRODUCT(I1475:M1475))</f>
        <v/>
      </c>
    </row>
    <row r="1476" spans="1:14" x14ac:dyDescent="0.25">
      <c r="A1476" s="15"/>
      <c r="B1476" s="15"/>
      <c r="C1476" s="15"/>
      <c r="D1476" s="15"/>
      <c r="E1476" s="15"/>
      <c r="F1476" s="15"/>
      <c r="G1476" s="19" t="str">
        <f>IFERROR(VLOOKUP($F1476,'POZ &amp; FİYAT'!$A$5:$C$44,3,FALSE),"")</f>
        <v/>
      </c>
      <c r="H1476" s="15"/>
      <c r="I1476" s="16"/>
      <c r="J1476" s="16"/>
      <c r="K1476" s="16"/>
      <c r="L1476" s="16"/>
      <c r="M1476" s="16"/>
      <c r="N1476" s="20" t="str">
        <f>IF(COUNT(I1476:M1476)=0,"",PRODUCT(I1476:M1476))</f>
        <v/>
      </c>
    </row>
    <row r="1477" spans="1:14" x14ac:dyDescent="0.25">
      <c r="A1477" s="17"/>
      <c r="B1477" s="17"/>
      <c r="C1477" s="17"/>
      <c r="D1477" s="17"/>
      <c r="E1477" s="17"/>
      <c r="F1477" s="17"/>
      <c r="G1477" s="19" t="str">
        <f>IFERROR(VLOOKUP($F1477,'POZ &amp; FİYAT'!$A$5:$C$44,3,FALSE),"")</f>
        <v/>
      </c>
      <c r="H1477" s="17"/>
      <c r="I1477" s="18"/>
      <c r="J1477" s="18"/>
      <c r="K1477" s="18"/>
      <c r="L1477" s="18"/>
      <c r="M1477" s="18"/>
      <c r="N1477" s="20" t="str">
        <f>IF(COUNT(I1477:M1477)=0,"",PRODUCT(I1477:M1477))</f>
        <v/>
      </c>
    </row>
    <row r="1478" spans="1:14" x14ac:dyDescent="0.25">
      <c r="A1478" s="15"/>
      <c r="B1478" s="15"/>
      <c r="C1478" s="15"/>
      <c r="D1478" s="15"/>
      <c r="E1478" s="15"/>
      <c r="F1478" s="15"/>
      <c r="G1478" s="19" t="str">
        <f>IFERROR(VLOOKUP($F1478,'POZ &amp; FİYAT'!$A$5:$C$44,3,FALSE),"")</f>
        <v/>
      </c>
      <c r="H1478" s="15"/>
      <c r="I1478" s="16"/>
      <c r="J1478" s="16"/>
      <c r="K1478" s="16"/>
      <c r="L1478" s="16"/>
      <c r="M1478" s="16"/>
      <c r="N1478" s="20" t="str">
        <f>IF(COUNT(I1478:M1478)=0,"",PRODUCT(I1478:M1478))</f>
        <v/>
      </c>
    </row>
    <row r="1479" spans="1:14" x14ac:dyDescent="0.25">
      <c r="A1479" s="17"/>
      <c r="B1479" s="17"/>
      <c r="C1479" s="17"/>
      <c r="D1479" s="17"/>
      <c r="E1479" s="17"/>
      <c r="F1479" s="17"/>
      <c r="G1479" s="19" t="str">
        <f>IFERROR(VLOOKUP($F1479,'POZ &amp; FİYAT'!$A$5:$C$44,3,FALSE),"")</f>
        <v/>
      </c>
      <c r="H1479" s="17"/>
      <c r="I1479" s="18"/>
      <c r="J1479" s="18"/>
      <c r="K1479" s="18"/>
      <c r="L1479" s="18"/>
      <c r="M1479" s="18"/>
      <c r="N1479" s="20" t="str">
        <f>IF(COUNT(I1479:M1479)=0,"",PRODUCT(I1479:M1479))</f>
        <v/>
      </c>
    </row>
    <row r="1480" spans="1:14" x14ac:dyDescent="0.25">
      <c r="A1480" s="15"/>
      <c r="B1480" s="15"/>
      <c r="C1480" s="15"/>
      <c r="D1480" s="15"/>
      <c r="E1480" s="15"/>
      <c r="F1480" s="15"/>
      <c r="G1480" s="19" t="str">
        <f>IFERROR(VLOOKUP($F1480,'POZ &amp; FİYAT'!$A$5:$C$44,3,FALSE),"")</f>
        <v/>
      </c>
      <c r="H1480" s="15"/>
      <c r="I1480" s="16"/>
      <c r="J1480" s="16"/>
      <c r="K1480" s="16"/>
      <c r="L1480" s="16"/>
      <c r="M1480" s="16"/>
      <c r="N1480" s="20" t="str">
        <f>IF(COUNT(I1480:M1480)=0,"",PRODUCT(I1480:M1480))</f>
        <v/>
      </c>
    </row>
    <row r="1481" spans="1:14" x14ac:dyDescent="0.25">
      <c r="A1481" s="17"/>
      <c r="B1481" s="17"/>
      <c r="C1481" s="17"/>
      <c r="D1481" s="17"/>
      <c r="E1481" s="17"/>
      <c r="F1481" s="17"/>
      <c r="G1481" s="19" t="str">
        <f>IFERROR(VLOOKUP($F1481,'POZ &amp; FİYAT'!$A$5:$C$44,3,FALSE),"")</f>
        <v/>
      </c>
      <c r="H1481" s="17"/>
      <c r="I1481" s="18"/>
      <c r="J1481" s="18"/>
      <c r="K1481" s="18"/>
      <c r="L1481" s="18"/>
      <c r="M1481" s="18"/>
      <c r="N1481" s="20" t="str">
        <f>IF(COUNT(I1481:M1481)=0,"",PRODUCT(I1481:M1481))</f>
        <v/>
      </c>
    </row>
    <row r="1482" spans="1:14" x14ac:dyDescent="0.25">
      <c r="A1482" s="15"/>
      <c r="B1482" s="15"/>
      <c r="C1482" s="15"/>
      <c r="D1482" s="15"/>
      <c r="E1482" s="15"/>
      <c r="F1482" s="15"/>
      <c r="G1482" s="19" t="str">
        <f>IFERROR(VLOOKUP($F1482,'POZ &amp; FİYAT'!$A$5:$C$44,3,FALSE),"")</f>
        <v/>
      </c>
      <c r="H1482" s="15"/>
      <c r="I1482" s="16"/>
      <c r="J1482" s="16"/>
      <c r="K1482" s="16"/>
      <c r="L1482" s="16"/>
      <c r="M1482" s="16"/>
      <c r="N1482" s="20" t="str">
        <f>IF(COUNT(I1482:M1482)=0,"",PRODUCT(I1482:M1482))</f>
        <v/>
      </c>
    </row>
    <row r="1483" spans="1:14" x14ac:dyDescent="0.25">
      <c r="A1483" s="17"/>
      <c r="B1483" s="17"/>
      <c r="C1483" s="17"/>
      <c r="D1483" s="17"/>
      <c r="E1483" s="17"/>
      <c r="F1483" s="17"/>
      <c r="G1483" s="19" t="str">
        <f>IFERROR(VLOOKUP($F1483,'POZ &amp; FİYAT'!$A$5:$C$44,3,FALSE),"")</f>
        <v/>
      </c>
      <c r="H1483" s="17"/>
      <c r="I1483" s="18"/>
      <c r="J1483" s="18"/>
      <c r="K1483" s="18"/>
      <c r="L1483" s="18"/>
      <c r="M1483" s="18"/>
      <c r="N1483" s="20" t="str">
        <f>IF(COUNT(I1483:M1483)=0,"",PRODUCT(I1483:M1483))</f>
        <v/>
      </c>
    </row>
    <row r="1484" spans="1:14" x14ac:dyDescent="0.25">
      <c r="A1484" s="15"/>
      <c r="B1484" s="15"/>
      <c r="C1484" s="15"/>
      <c r="D1484" s="15"/>
      <c r="E1484" s="15"/>
      <c r="F1484" s="15"/>
      <c r="G1484" s="19" t="str">
        <f>IFERROR(VLOOKUP($F1484,'POZ &amp; FİYAT'!$A$5:$C$44,3,FALSE),"")</f>
        <v/>
      </c>
      <c r="H1484" s="15"/>
      <c r="I1484" s="16"/>
      <c r="J1484" s="16"/>
      <c r="K1484" s="16"/>
      <c r="L1484" s="16"/>
      <c r="M1484" s="16"/>
      <c r="N1484" s="20" t="str">
        <f>IF(COUNT(I1484:M1484)=0,"",PRODUCT(I1484:M1484))</f>
        <v/>
      </c>
    </row>
    <row r="1485" spans="1:14" x14ac:dyDescent="0.25">
      <c r="A1485" s="17"/>
      <c r="B1485" s="17"/>
      <c r="C1485" s="17"/>
      <c r="D1485" s="17"/>
      <c r="E1485" s="17"/>
      <c r="F1485" s="17"/>
      <c r="G1485" s="19" t="str">
        <f>IFERROR(VLOOKUP($F1485,'POZ &amp; FİYAT'!$A$5:$C$44,3,FALSE),"")</f>
        <v/>
      </c>
      <c r="H1485" s="17"/>
      <c r="I1485" s="18"/>
      <c r="J1485" s="18"/>
      <c r="K1485" s="18"/>
      <c r="L1485" s="18"/>
      <c r="M1485" s="18"/>
      <c r="N1485" s="20" t="str">
        <f>IF(COUNT(I1485:M1485)=0,"",PRODUCT(I1485:M1485))</f>
        <v/>
      </c>
    </row>
    <row r="1486" spans="1:14" x14ac:dyDescent="0.25">
      <c r="A1486" s="15"/>
      <c r="B1486" s="15"/>
      <c r="C1486" s="15"/>
      <c r="D1486" s="15"/>
      <c r="E1486" s="15"/>
      <c r="F1486" s="15"/>
      <c r="G1486" s="19" t="str">
        <f>IFERROR(VLOOKUP($F1486,'POZ &amp; FİYAT'!$A$5:$C$44,3,FALSE),"")</f>
        <v/>
      </c>
      <c r="H1486" s="15"/>
      <c r="I1486" s="16"/>
      <c r="J1486" s="16"/>
      <c r="K1486" s="16"/>
      <c r="L1486" s="16"/>
      <c r="M1486" s="16"/>
      <c r="N1486" s="20" t="str">
        <f>IF(COUNT(I1486:M1486)=0,"",PRODUCT(I1486:M1486))</f>
        <v/>
      </c>
    </row>
    <row r="1487" spans="1:14" x14ac:dyDescent="0.25">
      <c r="A1487" s="17"/>
      <c r="B1487" s="17"/>
      <c r="C1487" s="17"/>
      <c r="D1487" s="17"/>
      <c r="E1487" s="17"/>
      <c r="F1487" s="17"/>
      <c r="G1487" s="19" t="str">
        <f>IFERROR(VLOOKUP($F1487,'POZ &amp; FİYAT'!$A$5:$C$44,3,FALSE),"")</f>
        <v/>
      </c>
      <c r="H1487" s="17"/>
      <c r="I1487" s="18"/>
      <c r="J1487" s="18"/>
      <c r="K1487" s="18"/>
      <c r="L1487" s="18"/>
      <c r="M1487" s="18"/>
      <c r="N1487" s="20" t="str">
        <f>IF(COUNT(I1487:M1487)=0,"",PRODUCT(I1487:M1487))</f>
        <v/>
      </c>
    </row>
    <row r="1488" spans="1:14" x14ac:dyDescent="0.25">
      <c r="A1488" s="15"/>
      <c r="B1488" s="15"/>
      <c r="C1488" s="15"/>
      <c r="D1488" s="15"/>
      <c r="E1488" s="15"/>
      <c r="F1488" s="15"/>
      <c r="G1488" s="19" t="str">
        <f>IFERROR(VLOOKUP($F1488,'POZ &amp; FİYAT'!$A$5:$C$44,3,FALSE),"")</f>
        <v/>
      </c>
      <c r="H1488" s="15"/>
      <c r="I1488" s="16"/>
      <c r="J1488" s="16"/>
      <c r="K1488" s="16"/>
      <c r="L1488" s="16"/>
      <c r="M1488" s="16"/>
      <c r="N1488" s="20" t="str">
        <f>IF(COUNT(I1488:M1488)=0,"",PRODUCT(I1488:M1488))</f>
        <v/>
      </c>
    </row>
    <row r="1489" spans="1:14" x14ac:dyDescent="0.25">
      <c r="A1489" s="17"/>
      <c r="B1489" s="17"/>
      <c r="C1489" s="17"/>
      <c r="D1489" s="17"/>
      <c r="E1489" s="17"/>
      <c r="F1489" s="17"/>
      <c r="G1489" s="19" t="str">
        <f>IFERROR(VLOOKUP($F1489,'POZ &amp; FİYAT'!$A$5:$C$44,3,FALSE),"")</f>
        <v/>
      </c>
      <c r="H1489" s="17"/>
      <c r="I1489" s="18"/>
      <c r="J1489" s="18"/>
      <c r="K1489" s="18"/>
      <c r="L1489" s="18"/>
      <c r="M1489" s="18"/>
      <c r="N1489" s="20" t="str">
        <f>IF(COUNT(I1489:M1489)=0,"",PRODUCT(I1489:M1489))</f>
        <v/>
      </c>
    </row>
    <row r="1490" spans="1:14" x14ac:dyDescent="0.25">
      <c r="A1490" s="15"/>
      <c r="B1490" s="15"/>
      <c r="C1490" s="15"/>
      <c r="D1490" s="15"/>
      <c r="E1490" s="15"/>
      <c r="F1490" s="15"/>
      <c r="G1490" s="19" t="str">
        <f>IFERROR(VLOOKUP($F1490,'POZ &amp; FİYAT'!$A$5:$C$44,3,FALSE),"")</f>
        <v/>
      </c>
      <c r="H1490" s="15"/>
      <c r="I1490" s="16"/>
      <c r="J1490" s="16"/>
      <c r="K1490" s="16"/>
      <c r="L1490" s="16"/>
      <c r="M1490" s="16"/>
      <c r="N1490" s="20" t="str">
        <f>IF(COUNT(I1490:M1490)=0,"",PRODUCT(I1490:M1490))</f>
        <v/>
      </c>
    </row>
    <row r="1491" spans="1:14" x14ac:dyDescent="0.25">
      <c r="A1491" s="17"/>
      <c r="B1491" s="17"/>
      <c r="C1491" s="17"/>
      <c r="D1491" s="17"/>
      <c r="E1491" s="17"/>
      <c r="F1491" s="17"/>
      <c r="G1491" s="19" t="str">
        <f>IFERROR(VLOOKUP($F1491,'POZ &amp; FİYAT'!$A$5:$C$44,3,FALSE),"")</f>
        <v/>
      </c>
      <c r="H1491" s="17"/>
      <c r="I1491" s="18"/>
      <c r="J1491" s="18"/>
      <c r="K1491" s="18"/>
      <c r="L1491" s="18"/>
      <c r="M1491" s="18"/>
      <c r="N1491" s="20" t="str">
        <f>IF(COUNT(I1491:M1491)=0,"",PRODUCT(I1491:M1491))</f>
        <v/>
      </c>
    </row>
    <row r="1492" spans="1:14" x14ac:dyDescent="0.25">
      <c r="A1492" s="15"/>
      <c r="B1492" s="15"/>
      <c r="C1492" s="15"/>
      <c r="D1492" s="15"/>
      <c r="E1492" s="15"/>
      <c r="F1492" s="15"/>
      <c r="G1492" s="19" t="str">
        <f>IFERROR(VLOOKUP($F1492,'POZ &amp; FİYAT'!$A$5:$C$44,3,FALSE),"")</f>
        <v/>
      </c>
      <c r="H1492" s="15"/>
      <c r="I1492" s="16"/>
      <c r="J1492" s="16"/>
      <c r="K1492" s="16"/>
      <c r="L1492" s="16"/>
      <c r="M1492" s="16"/>
      <c r="N1492" s="20" t="str">
        <f>IF(COUNT(I1492:M1492)=0,"",PRODUCT(I1492:M1492))</f>
        <v/>
      </c>
    </row>
    <row r="1493" spans="1:14" x14ac:dyDescent="0.25">
      <c r="A1493" s="17"/>
      <c r="B1493" s="17"/>
      <c r="C1493" s="17"/>
      <c r="D1493" s="17"/>
      <c r="E1493" s="17"/>
      <c r="F1493" s="17"/>
      <c r="G1493" s="19" t="str">
        <f>IFERROR(VLOOKUP($F1493,'POZ &amp; FİYAT'!$A$5:$C$44,3,FALSE),"")</f>
        <v/>
      </c>
      <c r="H1493" s="17"/>
      <c r="I1493" s="18"/>
      <c r="J1493" s="18"/>
      <c r="K1493" s="18"/>
      <c r="L1493" s="18"/>
      <c r="M1493" s="18"/>
      <c r="N1493" s="20" t="str">
        <f>IF(COUNT(I1493:M1493)=0,"",PRODUCT(I1493:M1493))</f>
        <v/>
      </c>
    </row>
    <row r="1494" spans="1:14" x14ac:dyDescent="0.25">
      <c r="A1494" s="15"/>
      <c r="B1494" s="15"/>
      <c r="C1494" s="15"/>
      <c r="D1494" s="15"/>
      <c r="E1494" s="15"/>
      <c r="F1494" s="15"/>
      <c r="G1494" s="19" t="str">
        <f>IFERROR(VLOOKUP($F1494,'POZ &amp; FİYAT'!$A$5:$C$44,3,FALSE),"")</f>
        <v/>
      </c>
      <c r="H1494" s="15"/>
      <c r="I1494" s="16"/>
      <c r="J1494" s="16"/>
      <c r="K1494" s="16"/>
      <c r="L1494" s="16"/>
      <c r="M1494" s="16"/>
      <c r="N1494" s="20" t="str">
        <f>IF(COUNT(I1494:M1494)=0,"",PRODUCT(I1494:M1494))</f>
        <v/>
      </c>
    </row>
    <row r="1495" spans="1:14" x14ac:dyDescent="0.25">
      <c r="A1495" s="17"/>
      <c r="B1495" s="17"/>
      <c r="C1495" s="17"/>
      <c r="D1495" s="17"/>
      <c r="E1495" s="17"/>
      <c r="F1495" s="17"/>
      <c r="G1495" s="19" t="str">
        <f>IFERROR(VLOOKUP($F1495,'POZ &amp; FİYAT'!$A$5:$C$44,3,FALSE),"")</f>
        <v/>
      </c>
      <c r="H1495" s="17"/>
      <c r="I1495" s="18"/>
      <c r="J1495" s="18"/>
      <c r="K1495" s="18"/>
      <c r="L1495" s="18"/>
      <c r="M1495" s="18"/>
      <c r="N1495" s="20" t="str">
        <f>IF(COUNT(I1495:M1495)=0,"",PRODUCT(I1495:M1495))</f>
        <v/>
      </c>
    </row>
    <row r="1496" spans="1:14" x14ac:dyDescent="0.25">
      <c r="A1496" s="15"/>
      <c r="B1496" s="15"/>
      <c r="C1496" s="15"/>
      <c r="D1496" s="15"/>
      <c r="E1496" s="15"/>
      <c r="F1496" s="15"/>
      <c r="G1496" s="19" t="str">
        <f>IFERROR(VLOOKUP($F1496,'POZ &amp; FİYAT'!$A$5:$C$44,3,FALSE),"")</f>
        <v/>
      </c>
      <c r="H1496" s="15"/>
      <c r="I1496" s="16"/>
      <c r="J1496" s="16"/>
      <c r="K1496" s="16"/>
      <c r="L1496" s="16"/>
      <c r="M1496" s="16"/>
      <c r="N1496" s="20" t="str">
        <f>IF(COUNT(I1496:M1496)=0,"",PRODUCT(I1496:M1496))</f>
        <v/>
      </c>
    </row>
    <row r="1497" spans="1:14" x14ac:dyDescent="0.25">
      <c r="A1497" s="17"/>
      <c r="B1497" s="17"/>
      <c r="C1497" s="17"/>
      <c r="D1497" s="17"/>
      <c r="E1497" s="17"/>
      <c r="F1497" s="17"/>
      <c r="G1497" s="19" t="str">
        <f>IFERROR(VLOOKUP($F1497,'POZ &amp; FİYAT'!$A$5:$C$44,3,FALSE),"")</f>
        <v/>
      </c>
      <c r="H1497" s="17"/>
      <c r="I1497" s="18"/>
      <c r="J1497" s="18"/>
      <c r="K1497" s="18"/>
      <c r="L1497" s="18"/>
      <c r="M1497" s="18"/>
      <c r="N1497" s="20" t="str">
        <f>IF(COUNT(I1497:M1497)=0,"",PRODUCT(I1497:M1497))</f>
        <v/>
      </c>
    </row>
    <row r="1498" spans="1:14" x14ac:dyDescent="0.25">
      <c r="A1498" s="15"/>
      <c r="B1498" s="15"/>
      <c r="C1498" s="15"/>
      <c r="D1498" s="15"/>
      <c r="E1498" s="15"/>
      <c r="F1498" s="15"/>
      <c r="G1498" s="19" t="str">
        <f>IFERROR(VLOOKUP($F1498,'POZ &amp; FİYAT'!$A$5:$C$44,3,FALSE),"")</f>
        <v/>
      </c>
      <c r="H1498" s="15"/>
      <c r="I1498" s="16"/>
      <c r="J1498" s="16"/>
      <c r="K1498" s="16"/>
      <c r="L1498" s="16"/>
      <c r="M1498" s="16"/>
      <c r="N1498" s="20" t="str">
        <f>IF(COUNT(I1498:M1498)=0,"",PRODUCT(I1498:M1498))</f>
        <v/>
      </c>
    </row>
    <row r="1499" spans="1:14" x14ac:dyDescent="0.25">
      <c r="A1499" s="17"/>
      <c r="B1499" s="17"/>
      <c r="C1499" s="17"/>
      <c r="D1499" s="17"/>
      <c r="E1499" s="17"/>
      <c r="F1499" s="17"/>
      <c r="G1499" s="19" t="str">
        <f>IFERROR(VLOOKUP($F1499,'POZ &amp; FİYAT'!$A$5:$C$44,3,FALSE),"")</f>
        <v/>
      </c>
      <c r="H1499" s="17"/>
      <c r="I1499" s="18"/>
      <c r="J1499" s="18"/>
      <c r="K1499" s="18"/>
      <c r="L1499" s="18"/>
      <c r="M1499" s="18"/>
      <c r="N1499" s="20" t="str">
        <f>IF(COUNT(I1499:M1499)=0,"",PRODUCT(I1499:M1499))</f>
        <v/>
      </c>
    </row>
    <row r="1500" spans="1:14" x14ac:dyDescent="0.25">
      <c r="A1500" s="15"/>
      <c r="B1500" s="15"/>
      <c r="C1500" s="15"/>
      <c r="D1500" s="15"/>
      <c r="E1500" s="15"/>
      <c r="F1500" s="15"/>
      <c r="G1500" s="19" t="str">
        <f>IFERROR(VLOOKUP($F1500,'POZ &amp; FİYAT'!$A$5:$C$44,3,FALSE),"")</f>
        <v/>
      </c>
      <c r="H1500" s="15"/>
      <c r="I1500" s="16"/>
      <c r="J1500" s="16"/>
      <c r="K1500" s="16"/>
      <c r="L1500" s="16"/>
      <c r="M1500" s="16"/>
      <c r="N1500" s="20" t="str">
        <f>IF(COUNT(I1500:M1500)=0,"",PRODUCT(I1500:M1500))</f>
        <v/>
      </c>
    </row>
    <row r="1501" spans="1:14" x14ac:dyDescent="0.25">
      <c r="A1501" s="17"/>
      <c r="B1501" s="17"/>
      <c r="C1501" s="17"/>
      <c r="D1501" s="17"/>
      <c r="E1501" s="17"/>
      <c r="F1501" s="17"/>
      <c r="G1501" s="19" t="str">
        <f>IFERROR(VLOOKUP($F1501,'POZ &amp; FİYAT'!$A$5:$C$44,3,FALSE),"")</f>
        <v/>
      </c>
      <c r="H1501" s="17"/>
      <c r="I1501" s="18"/>
      <c r="J1501" s="18"/>
      <c r="K1501" s="18"/>
      <c r="L1501" s="18"/>
      <c r="M1501" s="18"/>
      <c r="N1501" s="20" t="str">
        <f>IF(COUNT(I1501:M1501)=0,"",PRODUCT(I1501:M1501))</f>
        <v/>
      </c>
    </row>
    <row r="1502" spans="1:14" x14ac:dyDescent="0.25">
      <c r="A1502" s="15"/>
      <c r="B1502" s="15"/>
      <c r="C1502" s="15"/>
      <c r="D1502" s="15"/>
      <c r="E1502" s="15"/>
      <c r="F1502" s="15"/>
      <c r="G1502" s="19" t="str">
        <f>IFERROR(VLOOKUP($F1502,'POZ &amp; FİYAT'!$A$5:$C$44,3,FALSE),"")</f>
        <v/>
      </c>
      <c r="H1502" s="15"/>
      <c r="I1502" s="16"/>
      <c r="J1502" s="16"/>
      <c r="K1502" s="16"/>
      <c r="L1502" s="16"/>
      <c r="M1502" s="16"/>
      <c r="N1502" s="20" t="str">
        <f>IF(COUNT(I1502:M1502)=0,"",PRODUCT(I1502:M1502))</f>
        <v/>
      </c>
    </row>
    <row r="1503" spans="1:14" x14ac:dyDescent="0.25">
      <c r="A1503" s="17"/>
      <c r="B1503" s="17"/>
      <c r="C1503" s="17"/>
      <c r="D1503" s="17"/>
      <c r="E1503" s="17"/>
      <c r="F1503" s="17"/>
      <c r="G1503" s="19" t="str">
        <f>IFERROR(VLOOKUP($F1503,'POZ &amp; FİYAT'!$A$5:$C$44,3,FALSE),"")</f>
        <v/>
      </c>
      <c r="H1503" s="17"/>
      <c r="I1503" s="18"/>
      <c r="J1503" s="18"/>
      <c r="K1503" s="18"/>
      <c r="L1503" s="18"/>
      <c r="M1503" s="18"/>
      <c r="N1503" s="20" t="str">
        <f>IF(COUNT(I1503:M1503)=0,"",PRODUCT(I1503:M1503))</f>
        <v/>
      </c>
    </row>
    <row r="1504" spans="1:14" x14ac:dyDescent="0.25">
      <c r="A1504" s="15"/>
      <c r="B1504" s="15"/>
      <c r="C1504" s="15"/>
      <c r="D1504" s="15"/>
      <c r="E1504" s="15"/>
      <c r="F1504" s="15"/>
      <c r="G1504" s="19" t="str">
        <f>IFERROR(VLOOKUP($F1504,'POZ &amp; FİYAT'!$A$5:$C$44,3,FALSE),"")</f>
        <v/>
      </c>
      <c r="H1504" s="15"/>
      <c r="I1504" s="16"/>
      <c r="J1504" s="16"/>
      <c r="K1504" s="16"/>
      <c r="L1504" s="16"/>
      <c r="M1504" s="16"/>
      <c r="N1504" s="20" t="str">
        <f>IF(COUNT(I1504:M1504)=0,"",PRODUCT(I1504:M1504))</f>
        <v/>
      </c>
    </row>
  </sheetData>
  <mergeCells count="3">
    <mergeCell ref="A1:N1"/>
    <mergeCell ref="A2:N2"/>
    <mergeCell ref="A3:N3"/>
  </mergeCells>
  <dataValidations count="6">
    <dataValidation type="list" allowBlank="1" sqref="F10:F1504">
      <formula1>='POZ &amp; FİYAT'!$A$5:$A$44</formula1>
    </dataValidation>
    <dataValidation type="list" allowBlank="1" sqref="F5:F1504">
      <formula1>='POZ &amp; FİYAT'!$A$5:$A$44</formula1>
    </dataValidation>
    <dataValidation type="list" allowBlank="1" sqref="G10:G1504">
      <formula1>"m²,m³,mt,kg,ton,ADET,AY,GÜN"</formula1>
    </dataValidation>
    <dataValidation type="list" allowBlank="1" sqref="G5:G1504">
      <formula1>"m²,m³,mt,kg,ton,ADET,AY,GÜN"</formula1>
    </dataValidation>
    <dataValidation type="whole" allowBlank="1" showErrorMessage="1" error="HAKEDİŞ NO 1-99 arası tam sayı olmalı" sqref="H10:H1504">
      <formula1>1</formula1>
      <formula2>99</formula2>
    </dataValidation>
    <dataValidation type="whole" allowBlank="1" showErrorMessage="1" error="HAKEDİŞ NO 1-99 arası tam sayı olmalı" sqref="H5:H1504">
      <formula1>1</formula1>
      <formula2>99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5"/>
  <sheetViews>
    <sheetView workbookViewId="0">
      <pane xSplit="4" ySplit="4" topLeftCell="E5" activePane="bottomRight" state="frozen"/>
      <selection pane="bottomRight"/>
    </sheetView>
  </sheetViews>
  <sheetFormatPr defaultRowHeight="15" outlineLevelRow="0" outlineLevelCol="0" x14ac:dyDescent="55"/>
  <cols>
    <col min="1" max="1" width="8" customWidth="1"/>
    <col min="2" max="3" width="12" customWidth="1"/>
    <col min="4" max="4" width="30" customWidth="1"/>
    <col min="5" max="5" width="14" customWidth="1"/>
    <col min="7" max="7" width="11" customWidth="1"/>
    <col min="8" max="8" width="10" customWidth="1"/>
    <col min="10" max="10" width="8" customWidth="1"/>
    <col min="11" max="11" width="11" customWidth="1"/>
    <col min="21" max="21" width="14" customWidth="1"/>
    <col min="22" max="22" width="12" customWidth="1"/>
    <col min="23" max="23" width="11" customWidth="1"/>
  </cols>
  <sheetData>
    <row r="1" ht="26" customHeight="1" spans="1:23" x14ac:dyDescent="0.25">
      <c r="A1" s="22" t="s">
        <v>113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x14ac:dyDescent="0.25">
      <c r="A2" s="12" t="str">
        <f>"İş: "&amp;IF('BİLGİ GİR'!B3="","—",'BİLGİ GİR'!B3)&amp;"   ·   Taşeron: "&amp;IF('BİLGİ GİR'!B4="","—",'BİLGİ GİR'!B4)</f>
        <v>İş: ÖRNEK KONUT PROJESİ   ·   Taşeron: ÖRNEK TAŞERON LTD.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x14ac:dyDescent="0.25">
      <c r="A3" s="6" t="s">
        <v>114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ht="26" customHeight="1" spans="1:23" x14ac:dyDescent="0.25">
      <c r="A4" s="23" t="s">
        <v>71</v>
      </c>
      <c r="B4" s="23" t="s">
        <v>72</v>
      </c>
      <c r="C4" s="23" t="s">
        <v>115</v>
      </c>
      <c r="D4" s="23" t="s">
        <v>116</v>
      </c>
      <c r="E4" s="23" t="s">
        <v>48</v>
      </c>
      <c r="F4" s="23" t="s">
        <v>50</v>
      </c>
      <c r="G4" s="23" t="s">
        <v>52</v>
      </c>
      <c r="H4" s="23" t="s">
        <v>117</v>
      </c>
      <c r="I4" s="23" t="s">
        <v>76</v>
      </c>
      <c r="J4" s="23" t="s">
        <v>77</v>
      </c>
      <c r="K4" s="23" t="s">
        <v>118</v>
      </c>
      <c r="L4" s="23" t="s">
        <v>119</v>
      </c>
      <c r="M4" s="23" t="s">
        <v>120</v>
      </c>
      <c r="N4" s="23" t="s">
        <v>121</v>
      </c>
      <c r="O4" s="23" t="s">
        <v>122</v>
      </c>
      <c r="P4" s="23" t="s">
        <v>123</v>
      </c>
      <c r="Q4" s="23" t="s">
        <v>124</v>
      </c>
      <c r="R4" s="23" t="s">
        <v>125</v>
      </c>
      <c r="S4" s="23" t="s">
        <v>126</v>
      </c>
      <c r="T4" s="23" t="s">
        <v>127</v>
      </c>
      <c r="U4" s="23" t="s">
        <v>128</v>
      </c>
      <c r="V4" s="23" t="s">
        <v>129</v>
      </c>
      <c r="W4" s="23" t="s">
        <v>130</v>
      </c>
    </row>
    <row r="5" spans="1:23" x14ac:dyDescent="0.25">
      <c r="A5" s="17" t="s">
        <v>82</v>
      </c>
      <c r="B5" s="17" t="s">
        <v>83</v>
      </c>
      <c r="C5" s="17" t="s">
        <v>131</v>
      </c>
      <c r="D5" s="17" t="s">
        <v>132</v>
      </c>
      <c r="E5" s="17" t="s">
        <v>66</v>
      </c>
      <c r="F5" s="19" t="str">
        <f>IFERROR(VLOOKUP($E5,'POZ &amp; FİYAT'!$A$5:$C$44,3,FALSE),"")</f>
        <v>ton</v>
      </c>
      <c r="G5" s="17">
        <v>1</v>
      </c>
      <c r="H5" s="18">
        <v>20</v>
      </c>
      <c r="I5" s="18">
        <v>24</v>
      </c>
      <c r="J5" s="18">
        <v>8</v>
      </c>
      <c r="K5" s="18">
        <v>3.35</v>
      </c>
      <c r="L5" s="20" t="str">
        <f>IF($H5=8,PRODUCT($I5:$K5),"")</f>
        <v/>
      </c>
      <c r="M5" s="20" t="str">
        <f>IF($H5=10,PRODUCT($I5:$K5),"")</f>
        <v/>
      </c>
      <c r="N5" s="20" t="str">
        <f>IF($H5=12,PRODUCT($I5:$K5),"")</f>
        <v/>
      </c>
      <c r="O5" s="20" t="str">
        <f>IF($H5=14,PRODUCT($I5:$K5),"")</f>
        <v/>
      </c>
      <c r="P5" s="20" t="str">
        <f>IF($H5=16,PRODUCT($I5:$K5),"")</f>
        <v/>
      </c>
      <c r="Q5" s="20" t="str">
        <f>IF($H5=18,PRODUCT($I5:$K5),"")</f>
        <v/>
      </c>
      <c r="R5" s="20">
        <f>IF($H5=20,PRODUCT($I5:$K5),"")</f>
        <v>643.2</v>
      </c>
      <c r="S5" s="20" t="str">
        <f>IF($H5=22,PRODUCT($I5:$K5),"")</f>
        <v/>
      </c>
      <c r="T5" s="20" t="str">
        <f>IF($H5=24,PRODUCT($I5:$K5),"")</f>
        <v/>
      </c>
      <c r="U5" s="20">
        <f>IF(COUNT($I5:$K5)=0,"",PRODUCT($I5:$K5))</f>
        <v>643.2</v>
      </c>
      <c r="V5" s="20">
        <f>IF($H5="","",U5*$H5^2/162)</f>
        <v>1588.06</v>
      </c>
      <c r="W5" s="24">
        <f>IF(V5="","",V5/1000)</f>
        <v>1.588</v>
      </c>
    </row>
    <row r="6" spans="1:23" x14ac:dyDescent="0.25">
      <c r="A6" s="15" t="s">
        <v>82</v>
      </c>
      <c r="B6" s="15" t="s">
        <v>83</v>
      </c>
      <c r="C6" s="15" t="s">
        <v>131</v>
      </c>
      <c r="D6" s="15" t="s">
        <v>133</v>
      </c>
      <c r="E6" s="15" t="s">
        <v>66</v>
      </c>
      <c r="F6" s="19" t="str">
        <f>IFERROR(VLOOKUP($E6,'POZ &amp; FİYAT'!$A$5:$C$44,3,FALSE),"")</f>
        <v>ton</v>
      </c>
      <c r="G6" s="15">
        <v>1</v>
      </c>
      <c r="H6" s="16">
        <v>8</v>
      </c>
      <c r="I6" s="16">
        <v>24</v>
      </c>
      <c r="J6" s="16">
        <v>30</v>
      </c>
      <c r="K6" s="16">
        <v>1.45</v>
      </c>
      <c r="L6" s="20">
        <f>IF($H6=8,PRODUCT($I6:$K6),"")</f>
        <v>1044</v>
      </c>
      <c r="M6" s="20" t="str">
        <f>IF($H6=10,PRODUCT($I6:$K6),"")</f>
        <v/>
      </c>
      <c r="N6" s="20" t="str">
        <f>IF($H6=12,PRODUCT($I6:$K6),"")</f>
        <v/>
      </c>
      <c r="O6" s="20" t="str">
        <f>IF($H6=14,PRODUCT($I6:$K6),"")</f>
        <v/>
      </c>
      <c r="P6" s="20" t="str">
        <f>IF($H6=16,PRODUCT($I6:$K6),"")</f>
        <v/>
      </c>
      <c r="Q6" s="20" t="str">
        <f>IF($H6=18,PRODUCT($I6:$K6),"")</f>
        <v/>
      </c>
      <c r="R6" s="20" t="str">
        <f>IF($H6=20,PRODUCT($I6:$K6),"")</f>
        <v/>
      </c>
      <c r="S6" s="20" t="str">
        <f>IF($H6=22,PRODUCT($I6:$K6),"")</f>
        <v/>
      </c>
      <c r="T6" s="20" t="str">
        <f>IF($H6=24,PRODUCT($I6:$K6),"")</f>
        <v/>
      </c>
      <c r="U6" s="20">
        <f>IF(COUNT($I6:$K6)=0,"",PRODUCT($I6:$K6))</f>
        <v>1044</v>
      </c>
      <c r="V6" s="20">
        <f>IF($H6="","",U6*$H6^2/162)</f>
        <v>412.38</v>
      </c>
      <c r="W6" s="24">
        <f>IF(V6="","",V6/1000)</f>
        <v>0.412</v>
      </c>
    </row>
    <row r="7" spans="1:23" x14ac:dyDescent="0.25">
      <c r="A7" s="17" t="s">
        <v>82</v>
      </c>
      <c r="B7" s="17" t="s">
        <v>83</v>
      </c>
      <c r="C7" s="17" t="s">
        <v>134</v>
      </c>
      <c r="D7" s="17" t="s">
        <v>135</v>
      </c>
      <c r="E7" s="17" t="s">
        <v>66</v>
      </c>
      <c r="F7" s="19" t="str">
        <f>IFERROR(VLOOKUP($E7,'POZ &amp; FİYAT'!$A$5:$C$44,3,FALSE),"")</f>
        <v>ton</v>
      </c>
      <c r="G7" s="17">
        <v>1</v>
      </c>
      <c r="H7" s="18">
        <v>14</v>
      </c>
      <c r="I7" s="18">
        <v>18</v>
      </c>
      <c r="J7" s="18">
        <v>4</v>
      </c>
      <c r="K7" s="18">
        <v>6.4</v>
      </c>
      <c r="L7" s="20" t="str">
        <f>IF($H7=8,PRODUCT($I7:$K7),"")</f>
        <v/>
      </c>
      <c r="M7" s="20" t="str">
        <f>IF($H7=10,PRODUCT($I7:$K7),"")</f>
        <v/>
      </c>
      <c r="N7" s="20" t="str">
        <f>IF($H7=12,PRODUCT($I7:$K7),"")</f>
        <v/>
      </c>
      <c r="O7" s="20">
        <f>IF($H7=14,PRODUCT($I7:$K7),"")</f>
        <v>460.8</v>
      </c>
      <c r="P7" s="20" t="str">
        <f>IF($H7=16,PRODUCT($I7:$K7),"")</f>
        <v/>
      </c>
      <c r="Q7" s="20" t="str">
        <f>IF($H7=18,PRODUCT($I7:$K7),"")</f>
        <v/>
      </c>
      <c r="R7" s="20" t="str">
        <f>IF($H7=20,PRODUCT($I7:$K7),"")</f>
        <v/>
      </c>
      <c r="S7" s="20" t="str">
        <f>IF($H7=22,PRODUCT($I7:$K7),"")</f>
        <v/>
      </c>
      <c r="T7" s="20" t="str">
        <f>IF($H7=24,PRODUCT($I7:$K7),"")</f>
        <v/>
      </c>
      <c r="U7" s="20">
        <f>IF(COUNT($I7:$K7)=0,"",PRODUCT($I7:$K7))</f>
        <v>460.8</v>
      </c>
      <c r="V7" s="20">
        <f>IF($H7="","",U7*$H7^2/162)</f>
        <v>557.57</v>
      </c>
      <c r="W7" s="24">
        <f>IF(V7="","",V7/1000)</f>
        <v>0.558</v>
      </c>
    </row>
    <row r="8" spans="1:23" x14ac:dyDescent="0.25">
      <c r="A8" s="15" t="s">
        <v>82</v>
      </c>
      <c r="B8" s="15" t="s">
        <v>83</v>
      </c>
      <c r="C8" s="15" t="s">
        <v>134</v>
      </c>
      <c r="D8" s="15" t="s">
        <v>136</v>
      </c>
      <c r="E8" s="15" t="s">
        <v>66</v>
      </c>
      <c r="F8" s="19" t="str">
        <f>IFERROR(VLOOKUP($E8,'POZ &amp; FİYAT'!$A$5:$C$44,3,FALSE),"")</f>
        <v>ton</v>
      </c>
      <c r="G8" s="15">
        <v>1</v>
      </c>
      <c r="H8" s="16">
        <v>12</v>
      </c>
      <c r="I8" s="16">
        <v>18</v>
      </c>
      <c r="J8" s="16">
        <v>3</v>
      </c>
      <c r="K8" s="16">
        <v>5.9</v>
      </c>
      <c r="L8" s="20" t="str">
        <f>IF($H8=8,PRODUCT($I8:$K8),"")</f>
        <v/>
      </c>
      <c r="M8" s="20" t="str">
        <f>IF($H8=10,PRODUCT($I8:$K8),"")</f>
        <v/>
      </c>
      <c r="N8" s="20">
        <f>IF($H8=12,PRODUCT($I8:$K8),"")</f>
        <v>318.6</v>
      </c>
      <c r="O8" s="20" t="str">
        <f>IF($H8=14,PRODUCT($I8:$K8),"")</f>
        <v/>
      </c>
      <c r="P8" s="20" t="str">
        <f>IF($H8=16,PRODUCT($I8:$K8),"")</f>
        <v/>
      </c>
      <c r="Q8" s="20" t="str">
        <f>IF($H8=18,PRODUCT($I8:$K8),"")</f>
        <v/>
      </c>
      <c r="R8" s="20" t="str">
        <f>IF($H8=20,PRODUCT($I8:$K8),"")</f>
        <v/>
      </c>
      <c r="S8" s="20" t="str">
        <f>IF($H8=22,PRODUCT($I8:$K8),"")</f>
        <v/>
      </c>
      <c r="T8" s="20" t="str">
        <f>IF($H8=24,PRODUCT($I8:$K8),"")</f>
        <v/>
      </c>
      <c r="U8" s="20">
        <f>IF(COUNT($I8:$K8)=0,"",PRODUCT($I8:$K8))</f>
        <v>318.6</v>
      </c>
      <c r="V8" s="20">
        <f>IF($H8="","",U8*$H8^2/162)</f>
        <v>283.24</v>
      </c>
      <c r="W8" s="24">
        <f>IF(V8="","",V8/1000)</f>
        <v>0.283</v>
      </c>
    </row>
    <row r="9" spans="1:23" x14ac:dyDescent="0.25">
      <c r="A9" s="17" t="s">
        <v>82</v>
      </c>
      <c r="B9" s="17" t="s">
        <v>83</v>
      </c>
      <c r="C9" s="17" t="s">
        <v>134</v>
      </c>
      <c r="D9" s="17" t="s">
        <v>137</v>
      </c>
      <c r="E9" s="17" t="s">
        <v>66</v>
      </c>
      <c r="F9" s="19" t="str">
        <f>IFERROR(VLOOKUP($E9,'POZ &amp; FİYAT'!$A$5:$C$44,3,FALSE),"")</f>
        <v>ton</v>
      </c>
      <c r="G9" s="17">
        <v>1</v>
      </c>
      <c r="H9" s="18">
        <v>8</v>
      </c>
      <c r="I9" s="18">
        <v>18</v>
      </c>
      <c r="J9" s="18">
        <v>42</v>
      </c>
      <c r="K9" s="18">
        <v>1.8</v>
      </c>
      <c r="L9" s="20">
        <f>IF($H9=8,PRODUCT($I9:$K9),"")</f>
        <v>1360.8</v>
      </c>
      <c r="M9" s="20" t="str">
        <f>IF($H9=10,PRODUCT($I9:$K9),"")</f>
        <v/>
      </c>
      <c r="N9" s="20" t="str">
        <f>IF($H9=12,PRODUCT($I9:$K9),"")</f>
        <v/>
      </c>
      <c r="O9" s="20" t="str">
        <f>IF($H9=14,PRODUCT($I9:$K9),"")</f>
        <v/>
      </c>
      <c r="P9" s="20" t="str">
        <f>IF($H9=16,PRODUCT($I9:$K9),"")</f>
        <v/>
      </c>
      <c r="Q9" s="20" t="str">
        <f>IF($H9=18,PRODUCT($I9:$K9),"")</f>
        <v/>
      </c>
      <c r="R9" s="20" t="str">
        <f>IF($H9=20,PRODUCT($I9:$K9),"")</f>
        <v/>
      </c>
      <c r="S9" s="20" t="str">
        <f>IF($H9=22,PRODUCT($I9:$K9),"")</f>
        <v/>
      </c>
      <c r="T9" s="20" t="str">
        <f>IF($H9=24,PRODUCT($I9:$K9),"")</f>
        <v/>
      </c>
      <c r="U9" s="20">
        <f>IF(COUNT($I9:$K9)=0,"",PRODUCT($I9:$K9))</f>
        <v>1360.8</v>
      </c>
      <c r="V9" s="20">
        <f>IF($H9="","",U9*$H9^2/162)</f>
        <v>537.52</v>
      </c>
      <c r="W9" s="24">
        <f>IF(V9="","",V9/1000)</f>
        <v>0.538</v>
      </c>
    </row>
    <row r="10" spans="1:23" x14ac:dyDescent="0.25">
      <c r="A10" s="15" t="s">
        <v>82</v>
      </c>
      <c r="B10" s="15" t="s">
        <v>83</v>
      </c>
      <c r="C10" s="15" t="s">
        <v>138</v>
      </c>
      <c r="D10" s="15" t="s">
        <v>139</v>
      </c>
      <c r="E10" s="15" t="s">
        <v>66</v>
      </c>
      <c r="F10" s="19" t="str">
        <f>IFERROR(VLOOKUP($E10,'POZ &amp; FİYAT'!$A$5:$C$44,3,FALSE),"")</f>
        <v>ton</v>
      </c>
      <c r="G10" s="15">
        <v>1</v>
      </c>
      <c r="H10" s="16">
        <v>10</v>
      </c>
      <c r="I10" s="16">
        <v>2</v>
      </c>
      <c r="J10" s="16">
        <v>165</v>
      </c>
      <c r="K10" s="16">
        <v>5.2</v>
      </c>
      <c r="L10" s="20" t="str">
        <f>IF($H10=8,PRODUCT($I10:$K10),"")</f>
        <v/>
      </c>
      <c r="M10" s="20">
        <f>IF($H10=10,PRODUCT($I10:$K10),"")</f>
        <v>1716</v>
      </c>
      <c r="N10" s="20" t="str">
        <f>IF($H10=12,PRODUCT($I10:$K10),"")</f>
        <v/>
      </c>
      <c r="O10" s="20" t="str">
        <f>IF($H10=14,PRODUCT($I10:$K10),"")</f>
        <v/>
      </c>
      <c r="P10" s="20" t="str">
        <f>IF($H10=16,PRODUCT($I10:$K10),"")</f>
        <v/>
      </c>
      <c r="Q10" s="20" t="str">
        <f>IF($H10=18,PRODUCT($I10:$K10),"")</f>
        <v/>
      </c>
      <c r="R10" s="20" t="str">
        <f>IF($H10=20,PRODUCT($I10:$K10),"")</f>
        <v/>
      </c>
      <c r="S10" s="20" t="str">
        <f>IF($H10=22,PRODUCT($I10:$K10),"")</f>
        <v/>
      </c>
      <c r="T10" s="20" t="str">
        <f>IF($H10=24,PRODUCT($I10:$K10),"")</f>
        <v/>
      </c>
      <c r="U10" s="20">
        <f>IF(COUNT($I10:$K10)=0,"",PRODUCT($I10:$K10))</f>
        <v>1716</v>
      </c>
      <c r="V10" s="20">
        <f>IF($H10="","",U10*$H10^2/162)</f>
        <v>1058.77</v>
      </c>
      <c r="W10" s="24">
        <f>IF(V10="","",V10/1000)</f>
        <v>1.059</v>
      </c>
    </row>
    <row r="11" spans="1:23" x14ac:dyDescent="0.25">
      <c r="A11" s="17" t="s">
        <v>82</v>
      </c>
      <c r="B11" s="17" t="s">
        <v>83</v>
      </c>
      <c r="C11" s="17" t="s">
        <v>140</v>
      </c>
      <c r="D11" s="17" t="s">
        <v>141</v>
      </c>
      <c r="E11" s="17" t="s">
        <v>66</v>
      </c>
      <c r="F11" s="19" t="str">
        <f>IFERROR(VLOOKUP($E11,'POZ &amp; FİYAT'!$A$5:$C$44,3,FALSE),"")</f>
        <v>ton</v>
      </c>
      <c r="G11" s="17">
        <v>1</v>
      </c>
      <c r="H11" s="18">
        <v>12</v>
      </c>
      <c r="I11" s="18">
        <v>2</v>
      </c>
      <c r="J11" s="18">
        <v>190</v>
      </c>
      <c r="K11" s="18">
        <v>3.88</v>
      </c>
      <c r="L11" s="20" t="str">
        <f>IF($H11=8,PRODUCT($I11:$K11),"")</f>
        <v/>
      </c>
      <c r="M11" s="20" t="str">
        <f>IF($H11=10,PRODUCT($I11:$K11),"")</f>
        <v/>
      </c>
      <c r="N11" s="20">
        <f>IF($H11=12,PRODUCT($I11:$K11),"")</f>
        <v>1474.4</v>
      </c>
      <c r="O11" s="20" t="str">
        <f>IF($H11=14,PRODUCT($I11:$K11),"")</f>
        <v/>
      </c>
      <c r="P11" s="20" t="str">
        <f>IF($H11=16,PRODUCT($I11:$K11),"")</f>
        <v/>
      </c>
      <c r="Q11" s="20" t="str">
        <f>IF($H11=18,PRODUCT($I11:$K11),"")</f>
        <v/>
      </c>
      <c r="R11" s="20" t="str">
        <f>IF($H11=20,PRODUCT($I11:$K11),"")</f>
        <v/>
      </c>
      <c r="S11" s="20" t="str">
        <f>IF($H11=22,PRODUCT($I11:$K11),"")</f>
        <v/>
      </c>
      <c r="T11" s="20" t="str">
        <f>IF($H11=24,PRODUCT($I11:$K11),"")</f>
        <v/>
      </c>
      <c r="U11" s="20">
        <f>IF(COUNT($I11:$K11)=0,"",PRODUCT($I11:$K11))</f>
        <v>1474.4</v>
      </c>
      <c r="V11" s="20">
        <f>IF($H11="","",U11*$H11^2/162)</f>
        <v>1310.74</v>
      </c>
      <c r="W11" s="24">
        <f>IF(V11="","",V11/1000)</f>
        <v>1.311</v>
      </c>
    </row>
    <row r="12" spans="1:23" x14ac:dyDescent="0.25">
      <c r="A12" s="15" t="s">
        <v>82</v>
      </c>
      <c r="B12" s="15" t="s">
        <v>89</v>
      </c>
      <c r="C12" s="15" t="s">
        <v>131</v>
      </c>
      <c r="D12" s="15" t="s">
        <v>132</v>
      </c>
      <c r="E12" s="15" t="s">
        <v>66</v>
      </c>
      <c r="F12" s="19" t="str">
        <f>IFERROR(VLOOKUP($E12,'POZ &amp; FİYAT'!$A$5:$C$44,3,FALSE),"")</f>
        <v>ton</v>
      </c>
      <c r="G12" s="15">
        <v>1</v>
      </c>
      <c r="H12" s="16">
        <v>20</v>
      </c>
      <c r="I12" s="16">
        <v>24</v>
      </c>
      <c r="J12" s="16">
        <v>8</v>
      </c>
      <c r="K12" s="16">
        <v>3.35</v>
      </c>
      <c r="L12" s="20" t="str">
        <f>IF($H12=8,PRODUCT($I12:$K12),"")</f>
        <v/>
      </c>
      <c r="M12" s="20" t="str">
        <f>IF($H12=10,PRODUCT($I12:$K12),"")</f>
        <v/>
      </c>
      <c r="N12" s="20" t="str">
        <f>IF($H12=12,PRODUCT($I12:$K12),"")</f>
        <v/>
      </c>
      <c r="O12" s="20" t="str">
        <f>IF($H12=14,PRODUCT($I12:$K12),"")</f>
        <v/>
      </c>
      <c r="P12" s="20" t="str">
        <f>IF($H12=16,PRODUCT($I12:$K12),"")</f>
        <v/>
      </c>
      <c r="Q12" s="20" t="str">
        <f>IF($H12=18,PRODUCT($I12:$K12),"")</f>
        <v/>
      </c>
      <c r="R12" s="20">
        <f>IF($H12=20,PRODUCT($I12:$K12),"")</f>
        <v>643.2</v>
      </c>
      <c r="S12" s="20" t="str">
        <f>IF($H12=22,PRODUCT($I12:$K12),"")</f>
        <v/>
      </c>
      <c r="T12" s="20" t="str">
        <f>IF($H12=24,PRODUCT($I12:$K12),"")</f>
        <v/>
      </c>
      <c r="U12" s="20">
        <f>IF(COUNT($I12:$K12)=0,"",PRODUCT($I12:$K12))</f>
        <v>643.2</v>
      </c>
      <c r="V12" s="20">
        <f>IF($H12="","",U12*$H12^2/162)</f>
        <v>1588.06</v>
      </c>
      <c r="W12" s="24">
        <f>IF(V12="","",V12/1000)</f>
        <v>1.588</v>
      </c>
    </row>
    <row r="13" spans="1:23" x14ac:dyDescent="0.25">
      <c r="A13" s="17" t="s">
        <v>82</v>
      </c>
      <c r="B13" s="17" t="s">
        <v>89</v>
      </c>
      <c r="C13" s="17" t="s">
        <v>131</v>
      </c>
      <c r="D13" s="17" t="s">
        <v>133</v>
      </c>
      <c r="E13" s="17" t="s">
        <v>66</v>
      </c>
      <c r="F13" s="19" t="str">
        <f>IFERROR(VLOOKUP($E13,'POZ &amp; FİYAT'!$A$5:$C$44,3,FALSE),"")</f>
        <v>ton</v>
      </c>
      <c r="G13" s="17">
        <v>1</v>
      </c>
      <c r="H13" s="18">
        <v>8</v>
      </c>
      <c r="I13" s="18">
        <v>24</v>
      </c>
      <c r="J13" s="18">
        <v>30</v>
      </c>
      <c r="K13" s="18">
        <v>1.45</v>
      </c>
      <c r="L13" s="20">
        <f>IF($H13=8,PRODUCT($I13:$K13),"")</f>
        <v>1044</v>
      </c>
      <c r="M13" s="20" t="str">
        <f>IF($H13=10,PRODUCT($I13:$K13),"")</f>
        <v/>
      </c>
      <c r="N13" s="20" t="str">
        <f>IF($H13=12,PRODUCT($I13:$K13),"")</f>
        <v/>
      </c>
      <c r="O13" s="20" t="str">
        <f>IF($H13=14,PRODUCT($I13:$K13),"")</f>
        <v/>
      </c>
      <c r="P13" s="20" t="str">
        <f>IF($H13=16,PRODUCT($I13:$K13),"")</f>
        <v/>
      </c>
      <c r="Q13" s="20" t="str">
        <f>IF($H13=18,PRODUCT($I13:$K13),"")</f>
        <v/>
      </c>
      <c r="R13" s="20" t="str">
        <f>IF($H13=20,PRODUCT($I13:$K13),"")</f>
        <v/>
      </c>
      <c r="S13" s="20" t="str">
        <f>IF($H13=22,PRODUCT($I13:$K13),"")</f>
        <v/>
      </c>
      <c r="T13" s="20" t="str">
        <f>IF($H13=24,PRODUCT($I13:$K13),"")</f>
        <v/>
      </c>
      <c r="U13" s="20">
        <f>IF(COUNT($I13:$K13)=0,"",PRODUCT($I13:$K13))</f>
        <v>1044</v>
      </c>
      <c r="V13" s="20">
        <f>IF($H13="","",U13*$H13^2/162)</f>
        <v>412.38</v>
      </c>
      <c r="W13" s="24">
        <f>IF(V13="","",V13/1000)</f>
        <v>0.412</v>
      </c>
    </row>
    <row r="14" spans="1:23" x14ac:dyDescent="0.25">
      <c r="A14" s="15" t="s">
        <v>82</v>
      </c>
      <c r="B14" s="15" t="s">
        <v>89</v>
      </c>
      <c r="C14" s="15" t="s">
        <v>134</v>
      </c>
      <c r="D14" s="15" t="s">
        <v>135</v>
      </c>
      <c r="E14" s="15" t="s">
        <v>66</v>
      </c>
      <c r="F14" s="19" t="str">
        <f>IFERROR(VLOOKUP($E14,'POZ &amp; FİYAT'!$A$5:$C$44,3,FALSE),"")</f>
        <v>ton</v>
      </c>
      <c r="G14" s="15">
        <v>1</v>
      </c>
      <c r="H14" s="16">
        <v>14</v>
      </c>
      <c r="I14" s="16">
        <v>18</v>
      </c>
      <c r="J14" s="16">
        <v>4</v>
      </c>
      <c r="K14" s="16">
        <v>6.4</v>
      </c>
      <c r="L14" s="20" t="str">
        <f>IF($H14=8,PRODUCT($I14:$K14),"")</f>
        <v/>
      </c>
      <c r="M14" s="20" t="str">
        <f>IF($H14=10,PRODUCT($I14:$K14),"")</f>
        <v/>
      </c>
      <c r="N14" s="20" t="str">
        <f>IF($H14=12,PRODUCT($I14:$K14),"")</f>
        <v/>
      </c>
      <c r="O14" s="20">
        <f>IF($H14=14,PRODUCT($I14:$K14),"")</f>
        <v>460.8</v>
      </c>
      <c r="P14" s="20" t="str">
        <f>IF($H14=16,PRODUCT($I14:$K14),"")</f>
        <v/>
      </c>
      <c r="Q14" s="20" t="str">
        <f>IF($H14=18,PRODUCT($I14:$K14),"")</f>
        <v/>
      </c>
      <c r="R14" s="20" t="str">
        <f>IF($H14=20,PRODUCT($I14:$K14),"")</f>
        <v/>
      </c>
      <c r="S14" s="20" t="str">
        <f>IF($H14=22,PRODUCT($I14:$K14),"")</f>
        <v/>
      </c>
      <c r="T14" s="20" t="str">
        <f>IF($H14=24,PRODUCT($I14:$K14),"")</f>
        <v/>
      </c>
      <c r="U14" s="20">
        <f>IF(COUNT($I14:$K14)=0,"",PRODUCT($I14:$K14))</f>
        <v>460.8</v>
      </c>
      <c r="V14" s="20">
        <f>IF($H14="","",U14*$H14^2/162)</f>
        <v>557.57</v>
      </c>
      <c r="W14" s="24">
        <f>IF(V14="","",V14/1000)</f>
        <v>0.558</v>
      </c>
    </row>
    <row r="15" spans="1:23" x14ac:dyDescent="0.25">
      <c r="A15" s="17" t="s">
        <v>82</v>
      </c>
      <c r="B15" s="17" t="s">
        <v>89</v>
      </c>
      <c r="C15" s="17" t="s">
        <v>134</v>
      </c>
      <c r="D15" s="17" t="s">
        <v>136</v>
      </c>
      <c r="E15" s="17" t="s">
        <v>66</v>
      </c>
      <c r="F15" s="19" t="str">
        <f>IFERROR(VLOOKUP($E15,'POZ &amp; FİYAT'!$A$5:$C$44,3,FALSE),"")</f>
        <v>ton</v>
      </c>
      <c r="G15" s="17">
        <v>1</v>
      </c>
      <c r="H15" s="18">
        <v>12</v>
      </c>
      <c r="I15" s="18">
        <v>18</v>
      </c>
      <c r="J15" s="18">
        <v>3</v>
      </c>
      <c r="K15" s="18">
        <v>5.9</v>
      </c>
      <c r="L15" s="20" t="str">
        <f>IF($H15=8,PRODUCT($I15:$K15),"")</f>
        <v/>
      </c>
      <c r="M15" s="20" t="str">
        <f>IF($H15=10,PRODUCT($I15:$K15),"")</f>
        <v/>
      </c>
      <c r="N15" s="20">
        <f>IF($H15=12,PRODUCT($I15:$K15),"")</f>
        <v>318.6</v>
      </c>
      <c r="O15" s="20" t="str">
        <f>IF($H15=14,PRODUCT($I15:$K15),"")</f>
        <v/>
      </c>
      <c r="P15" s="20" t="str">
        <f>IF($H15=16,PRODUCT($I15:$K15),"")</f>
        <v/>
      </c>
      <c r="Q15" s="20" t="str">
        <f>IF($H15=18,PRODUCT($I15:$K15),"")</f>
        <v/>
      </c>
      <c r="R15" s="20" t="str">
        <f>IF($H15=20,PRODUCT($I15:$K15),"")</f>
        <v/>
      </c>
      <c r="S15" s="20" t="str">
        <f>IF($H15=22,PRODUCT($I15:$K15),"")</f>
        <v/>
      </c>
      <c r="T15" s="20" t="str">
        <f>IF($H15=24,PRODUCT($I15:$K15),"")</f>
        <v/>
      </c>
      <c r="U15" s="20">
        <f>IF(COUNT($I15:$K15)=0,"",PRODUCT($I15:$K15))</f>
        <v>318.6</v>
      </c>
      <c r="V15" s="20">
        <f>IF($H15="","",U15*$H15^2/162)</f>
        <v>283.24</v>
      </c>
      <c r="W15" s="24">
        <f>IF(V15="","",V15/1000)</f>
        <v>0.283</v>
      </c>
    </row>
    <row r="16" spans="1:23" x14ac:dyDescent="0.25">
      <c r="A16" s="15" t="s">
        <v>82</v>
      </c>
      <c r="B16" s="15" t="s">
        <v>89</v>
      </c>
      <c r="C16" s="15" t="s">
        <v>134</v>
      </c>
      <c r="D16" s="15" t="s">
        <v>137</v>
      </c>
      <c r="E16" s="15" t="s">
        <v>66</v>
      </c>
      <c r="F16" s="19" t="str">
        <f>IFERROR(VLOOKUP($E16,'POZ &amp; FİYAT'!$A$5:$C$44,3,FALSE),"")</f>
        <v>ton</v>
      </c>
      <c r="G16" s="15">
        <v>1</v>
      </c>
      <c r="H16" s="16">
        <v>8</v>
      </c>
      <c r="I16" s="16">
        <v>18</v>
      </c>
      <c r="J16" s="16">
        <v>42</v>
      </c>
      <c r="K16" s="16">
        <v>1.8</v>
      </c>
      <c r="L16" s="20">
        <f>IF($H16=8,PRODUCT($I16:$K16),"")</f>
        <v>1360.8</v>
      </c>
      <c r="M16" s="20" t="str">
        <f>IF($H16=10,PRODUCT($I16:$K16),"")</f>
        <v/>
      </c>
      <c r="N16" s="20" t="str">
        <f>IF($H16=12,PRODUCT($I16:$K16),"")</f>
        <v/>
      </c>
      <c r="O16" s="20" t="str">
        <f>IF($H16=14,PRODUCT($I16:$K16),"")</f>
        <v/>
      </c>
      <c r="P16" s="20" t="str">
        <f>IF($H16=16,PRODUCT($I16:$K16),"")</f>
        <v/>
      </c>
      <c r="Q16" s="20" t="str">
        <f>IF($H16=18,PRODUCT($I16:$K16),"")</f>
        <v/>
      </c>
      <c r="R16" s="20" t="str">
        <f>IF($H16=20,PRODUCT($I16:$K16),"")</f>
        <v/>
      </c>
      <c r="S16" s="20" t="str">
        <f>IF($H16=22,PRODUCT($I16:$K16),"")</f>
        <v/>
      </c>
      <c r="T16" s="20" t="str">
        <f>IF($H16=24,PRODUCT($I16:$K16),"")</f>
        <v/>
      </c>
      <c r="U16" s="20">
        <f>IF(COUNT($I16:$K16)=0,"",PRODUCT($I16:$K16))</f>
        <v>1360.8</v>
      </c>
      <c r="V16" s="20">
        <f>IF($H16="","",U16*$H16^2/162)</f>
        <v>537.52</v>
      </c>
      <c r="W16" s="24">
        <f>IF(V16="","",V16/1000)</f>
        <v>0.538</v>
      </c>
    </row>
    <row r="17" spans="1:23" x14ac:dyDescent="0.25">
      <c r="A17" s="17" t="s">
        <v>82</v>
      </c>
      <c r="B17" s="17" t="s">
        <v>89</v>
      </c>
      <c r="C17" s="17" t="s">
        <v>138</v>
      </c>
      <c r="D17" s="17" t="s">
        <v>139</v>
      </c>
      <c r="E17" s="17" t="s">
        <v>66</v>
      </c>
      <c r="F17" s="19" t="str">
        <f>IFERROR(VLOOKUP($E17,'POZ &amp; FİYAT'!$A$5:$C$44,3,FALSE),"")</f>
        <v>ton</v>
      </c>
      <c r="G17" s="17">
        <v>1</v>
      </c>
      <c r="H17" s="18">
        <v>10</v>
      </c>
      <c r="I17" s="18">
        <v>2</v>
      </c>
      <c r="J17" s="18">
        <v>165</v>
      </c>
      <c r="K17" s="18">
        <v>5.2</v>
      </c>
      <c r="L17" s="20" t="str">
        <f>IF($H17=8,PRODUCT($I17:$K17),"")</f>
        <v/>
      </c>
      <c r="M17" s="20">
        <f>IF($H17=10,PRODUCT($I17:$K17),"")</f>
        <v>1716</v>
      </c>
      <c r="N17" s="20" t="str">
        <f>IF($H17=12,PRODUCT($I17:$K17),"")</f>
        <v/>
      </c>
      <c r="O17" s="20" t="str">
        <f>IF($H17=14,PRODUCT($I17:$K17),"")</f>
        <v/>
      </c>
      <c r="P17" s="20" t="str">
        <f>IF($H17=16,PRODUCT($I17:$K17),"")</f>
        <v/>
      </c>
      <c r="Q17" s="20" t="str">
        <f>IF($H17=18,PRODUCT($I17:$K17),"")</f>
        <v/>
      </c>
      <c r="R17" s="20" t="str">
        <f>IF($H17=20,PRODUCT($I17:$K17),"")</f>
        <v/>
      </c>
      <c r="S17" s="20" t="str">
        <f>IF($H17=22,PRODUCT($I17:$K17),"")</f>
        <v/>
      </c>
      <c r="T17" s="20" t="str">
        <f>IF($H17=24,PRODUCT($I17:$K17),"")</f>
        <v/>
      </c>
      <c r="U17" s="20">
        <f>IF(COUNT($I17:$K17)=0,"",PRODUCT($I17:$K17))</f>
        <v>1716</v>
      </c>
      <c r="V17" s="20">
        <f>IF($H17="","",U17*$H17^2/162)</f>
        <v>1058.77</v>
      </c>
      <c r="W17" s="24">
        <f>IF(V17="","",V17/1000)</f>
        <v>1.059</v>
      </c>
    </row>
    <row r="18" spans="1:23" x14ac:dyDescent="0.25">
      <c r="A18" s="15" t="s">
        <v>82</v>
      </c>
      <c r="B18" s="15" t="s">
        <v>89</v>
      </c>
      <c r="C18" s="15" t="s">
        <v>140</v>
      </c>
      <c r="D18" s="15" t="s">
        <v>141</v>
      </c>
      <c r="E18" s="15" t="s">
        <v>66</v>
      </c>
      <c r="F18" s="19" t="str">
        <f>IFERROR(VLOOKUP($E18,'POZ &amp; FİYAT'!$A$5:$C$44,3,FALSE),"")</f>
        <v>ton</v>
      </c>
      <c r="G18" s="15">
        <v>1</v>
      </c>
      <c r="H18" s="16">
        <v>12</v>
      </c>
      <c r="I18" s="16">
        <v>2</v>
      </c>
      <c r="J18" s="16">
        <v>190</v>
      </c>
      <c r="K18" s="16">
        <v>3.88</v>
      </c>
      <c r="L18" s="20" t="str">
        <f>IF($H18=8,PRODUCT($I18:$K18),"")</f>
        <v/>
      </c>
      <c r="M18" s="20" t="str">
        <f>IF($H18=10,PRODUCT($I18:$K18),"")</f>
        <v/>
      </c>
      <c r="N18" s="20">
        <f>IF($H18=12,PRODUCT($I18:$K18),"")</f>
        <v>1474.4</v>
      </c>
      <c r="O18" s="20" t="str">
        <f>IF($H18=14,PRODUCT($I18:$K18),"")</f>
        <v/>
      </c>
      <c r="P18" s="20" t="str">
        <f>IF($H18=16,PRODUCT($I18:$K18),"")</f>
        <v/>
      </c>
      <c r="Q18" s="20" t="str">
        <f>IF($H18=18,PRODUCT($I18:$K18),"")</f>
        <v/>
      </c>
      <c r="R18" s="20" t="str">
        <f>IF($H18=20,PRODUCT($I18:$K18),"")</f>
        <v/>
      </c>
      <c r="S18" s="20" t="str">
        <f>IF($H18=22,PRODUCT($I18:$K18),"")</f>
        <v/>
      </c>
      <c r="T18" s="20" t="str">
        <f>IF($H18=24,PRODUCT($I18:$K18),"")</f>
        <v/>
      </c>
      <c r="U18" s="20">
        <f>IF(COUNT($I18:$K18)=0,"",PRODUCT($I18:$K18))</f>
        <v>1474.4</v>
      </c>
      <c r="V18" s="20">
        <f>IF($H18="","",U18*$H18^2/162)</f>
        <v>1310.74</v>
      </c>
      <c r="W18" s="24">
        <f>IF(V18="","",V18/1000)</f>
        <v>1.311</v>
      </c>
    </row>
    <row r="19" spans="1:23" x14ac:dyDescent="0.25">
      <c r="A19" s="17" t="s">
        <v>82</v>
      </c>
      <c r="B19" s="17" t="s">
        <v>91</v>
      </c>
      <c r="C19" s="17" t="s">
        <v>131</v>
      </c>
      <c r="D19" s="17" t="s">
        <v>132</v>
      </c>
      <c r="E19" s="17" t="s">
        <v>66</v>
      </c>
      <c r="F19" s="19" t="str">
        <f>IFERROR(VLOOKUP($E19,'POZ &amp; FİYAT'!$A$5:$C$44,3,FALSE),"")</f>
        <v>ton</v>
      </c>
      <c r="G19" s="17">
        <v>1</v>
      </c>
      <c r="H19" s="18">
        <v>16</v>
      </c>
      <c r="I19" s="18">
        <v>24</v>
      </c>
      <c r="J19" s="18">
        <v>8</v>
      </c>
      <c r="K19" s="18">
        <v>3.35</v>
      </c>
      <c r="L19" s="20" t="str">
        <f>IF($H19=8,PRODUCT($I19:$K19),"")</f>
        <v/>
      </c>
      <c r="M19" s="20" t="str">
        <f>IF($H19=10,PRODUCT($I19:$K19),"")</f>
        <v/>
      </c>
      <c r="N19" s="20" t="str">
        <f>IF($H19=12,PRODUCT($I19:$K19),"")</f>
        <v/>
      </c>
      <c r="O19" s="20" t="str">
        <f>IF($H19=14,PRODUCT($I19:$K19),"")</f>
        <v/>
      </c>
      <c r="P19" s="20">
        <f>IF($H19=16,PRODUCT($I19:$K19),"")</f>
        <v>643.2</v>
      </c>
      <c r="Q19" s="20" t="str">
        <f>IF($H19=18,PRODUCT($I19:$K19),"")</f>
        <v/>
      </c>
      <c r="R19" s="20" t="str">
        <f>IF($H19=20,PRODUCT($I19:$K19),"")</f>
        <v/>
      </c>
      <c r="S19" s="20" t="str">
        <f>IF($H19=22,PRODUCT($I19:$K19),"")</f>
        <v/>
      </c>
      <c r="T19" s="20" t="str">
        <f>IF($H19=24,PRODUCT($I19:$K19),"")</f>
        <v/>
      </c>
      <c r="U19" s="20">
        <f>IF(COUNT($I19:$K19)=0,"",PRODUCT($I19:$K19))</f>
        <v>643.2</v>
      </c>
      <c r="V19" s="20">
        <f>IF($H19="","",U19*$H19^2/162)</f>
        <v>1016.26</v>
      </c>
      <c r="W19" s="24">
        <f>IF(V19="","",V19/1000)</f>
        <v>1.016</v>
      </c>
    </row>
    <row r="20" spans="1:23" x14ac:dyDescent="0.25">
      <c r="A20" s="15" t="s">
        <v>82</v>
      </c>
      <c r="B20" s="15" t="s">
        <v>91</v>
      </c>
      <c r="C20" s="15" t="s">
        <v>131</v>
      </c>
      <c r="D20" s="15" t="s">
        <v>133</v>
      </c>
      <c r="E20" s="15" t="s">
        <v>66</v>
      </c>
      <c r="F20" s="19" t="str">
        <f>IFERROR(VLOOKUP($E20,'POZ &amp; FİYAT'!$A$5:$C$44,3,FALSE),"")</f>
        <v>ton</v>
      </c>
      <c r="G20" s="15">
        <v>1</v>
      </c>
      <c r="H20" s="16">
        <v>8</v>
      </c>
      <c r="I20" s="16">
        <v>24</v>
      </c>
      <c r="J20" s="16">
        <v>30</v>
      </c>
      <c r="K20" s="16">
        <v>1.45</v>
      </c>
      <c r="L20" s="20">
        <f>IF($H20=8,PRODUCT($I20:$K20),"")</f>
        <v>1044</v>
      </c>
      <c r="M20" s="20" t="str">
        <f>IF($H20=10,PRODUCT($I20:$K20),"")</f>
        <v/>
      </c>
      <c r="N20" s="20" t="str">
        <f>IF($H20=12,PRODUCT($I20:$K20),"")</f>
        <v/>
      </c>
      <c r="O20" s="20" t="str">
        <f>IF($H20=14,PRODUCT($I20:$K20),"")</f>
        <v/>
      </c>
      <c r="P20" s="20" t="str">
        <f>IF($H20=16,PRODUCT($I20:$K20),"")</f>
        <v/>
      </c>
      <c r="Q20" s="20" t="str">
        <f>IF($H20=18,PRODUCT($I20:$K20),"")</f>
        <v/>
      </c>
      <c r="R20" s="20" t="str">
        <f>IF($H20=20,PRODUCT($I20:$K20),"")</f>
        <v/>
      </c>
      <c r="S20" s="20" t="str">
        <f>IF($H20=22,PRODUCT($I20:$K20),"")</f>
        <v/>
      </c>
      <c r="T20" s="20" t="str">
        <f>IF($H20=24,PRODUCT($I20:$K20),"")</f>
        <v/>
      </c>
      <c r="U20" s="20">
        <f>IF(COUNT($I20:$K20)=0,"",PRODUCT($I20:$K20))</f>
        <v>1044</v>
      </c>
      <c r="V20" s="20">
        <f>IF($H20="","",U20*$H20^2/162)</f>
        <v>412.38</v>
      </c>
      <c r="W20" s="24">
        <f>IF(V20="","",V20/1000)</f>
        <v>0.412</v>
      </c>
    </row>
    <row r="21" spans="1:23" x14ac:dyDescent="0.25">
      <c r="A21" s="17" t="s">
        <v>82</v>
      </c>
      <c r="B21" s="17" t="s">
        <v>91</v>
      </c>
      <c r="C21" s="17" t="s">
        <v>134</v>
      </c>
      <c r="D21" s="17" t="s">
        <v>135</v>
      </c>
      <c r="E21" s="17" t="s">
        <v>66</v>
      </c>
      <c r="F21" s="19" t="str">
        <f>IFERROR(VLOOKUP($E21,'POZ &amp; FİYAT'!$A$5:$C$44,3,FALSE),"")</f>
        <v>ton</v>
      </c>
      <c r="G21" s="17">
        <v>1</v>
      </c>
      <c r="H21" s="18">
        <v>14</v>
      </c>
      <c r="I21" s="18">
        <v>18</v>
      </c>
      <c r="J21" s="18">
        <v>4</v>
      </c>
      <c r="K21" s="18">
        <v>6.4</v>
      </c>
      <c r="L21" s="20" t="str">
        <f>IF($H21=8,PRODUCT($I21:$K21),"")</f>
        <v/>
      </c>
      <c r="M21" s="20" t="str">
        <f>IF($H21=10,PRODUCT($I21:$K21),"")</f>
        <v/>
      </c>
      <c r="N21" s="20" t="str">
        <f>IF($H21=12,PRODUCT($I21:$K21),"")</f>
        <v/>
      </c>
      <c r="O21" s="20">
        <f>IF($H21=14,PRODUCT($I21:$K21),"")</f>
        <v>460.8</v>
      </c>
      <c r="P21" s="20" t="str">
        <f>IF($H21=16,PRODUCT($I21:$K21),"")</f>
        <v/>
      </c>
      <c r="Q21" s="20" t="str">
        <f>IF($H21=18,PRODUCT($I21:$K21),"")</f>
        <v/>
      </c>
      <c r="R21" s="20" t="str">
        <f>IF($H21=20,PRODUCT($I21:$K21),"")</f>
        <v/>
      </c>
      <c r="S21" s="20" t="str">
        <f>IF($H21=22,PRODUCT($I21:$K21),"")</f>
        <v/>
      </c>
      <c r="T21" s="20" t="str">
        <f>IF($H21=24,PRODUCT($I21:$K21),"")</f>
        <v/>
      </c>
      <c r="U21" s="20">
        <f>IF(COUNT($I21:$K21)=0,"",PRODUCT($I21:$K21))</f>
        <v>460.8</v>
      </c>
      <c r="V21" s="20">
        <f>IF($H21="","",U21*$H21^2/162)</f>
        <v>557.57</v>
      </c>
      <c r="W21" s="24">
        <f>IF(V21="","",V21/1000)</f>
        <v>0.558</v>
      </c>
    </row>
    <row r="22" spans="1:23" x14ac:dyDescent="0.25">
      <c r="A22" s="15" t="s">
        <v>82</v>
      </c>
      <c r="B22" s="15" t="s">
        <v>91</v>
      </c>
      <c r="C22" s="15" t="s">
        <v>134</v>
      </c>
      <c r="D22" s="15" t="s">
        <v>136</v>
      </c>
      <c r="E22" s="15" t="s">
        <v>66</v>
      </c>
      <c r="F22" s="19" t="str">
        <f>IFERROR(VLOOKUP($E22,'POZ &amp; FİYAT'!$A$5:$C$44,3,FALSE),"")</f>
        <v>ton</v>
      </c>
      <c r="G22" s="15">
        <v>1</v>
      </c>
      <c r="H22" s="16">
        <v>12</v>
      </c>
      <c r="I22" s="16">
        <v>18</v>
      </c>
      <c r="J22" s="16">
        <v>3</v>
      </c>
      <c r="K22" s="16">
        <v>5.9</v>
      </c>
      <c r="L22" s="20" t="str">
        <f>IF($H22=8,PRODUCT($I22:$K22),"")</f>
        <v/>
      </c>
      <c r="M22" s="20" t="str">
        <f>IF($H22=10,PRODUCT($I22:$K22),"")</f>
        <v/>
      </c>
      <c r="N22" s="20">
        <f>IF($H22=12,PRODUCT($I22:$K22),"")</f>
        <v>318.6</v>
      </c>
      <c r="O22" s="20" t="str">
        <f>IF($H22=14,PRODUCT($I22:$K22),"")</f>
        <v/>
      </c>
      <c r="P22" s="20" t="str">
        <f>IF($H22=16,PRODUCT($I22:$K22),"")</f>
        <v/>
      </c>
      <c r="Q22" s="20" t="str">
        <f>IF($H22=18,PRODUCT($I22:$K22),"")</f>
        <v/>
      </c>
      <c r="R22" s="20" t="str">
        <f>IF($H22=20,PRODUCT($I22:$K22),"")</f>
        <v/>
      </c>
      <c r="S22" s="20" t="str">
        <f>IF($H22=22,PRODUCT($I22:$K22),"")</f>
        <v/>
      </c>
      <c r="T22" s="20" t="str">
        <f>IF($H22=24,PRODUCT($I22:$K22),"")</f>
        <v/>
      </c>
      <c r="U22" s="20">
        <f>IF(COUNT($I22:$K22)=0,"",PRODUCT($I22:$K22))</f>
        <v>318.6</v>
      </c>
      <c r="V22" s="20">
        <f>IF($H22="","",U22*$H22^2/162)</f>
        <v>283.24</v>
      </c>
      <c r="W22" s="24">
        <f>IF(V22="","",V22/1000)</f>
        <v>0.283</v>
      </c>
    </row>
    <row r="23" spans="1:23" x14ac:dyDescent="0.25">
      <c r="A23" s="17" t="s">
        <v>82</v>
      </c>
      <c r="B23" s="17" t="s">
        <v>91</v>
      </c>
      <c r="C23" s="17" t="s">
        <v>134</v>
      </c>
      <c r="D23" s="17" t="s">
        <v>137</v>
      </c>
      <c r="E23" s="17" t="s">
        <v>66</v>
      </c>
      <c r="F23" s="19" t="str">
        <f>IFERROR(VLOOKUP($E23,'POZ &amp; FİYAT'!$A$5:$C$44,3,FALSE),"")</f>
        <v>ton</v>
      </c>
      <c r="G23" s="17">
        <v>1</v>
      </c>
      <c r="H23" s="18">
        <v>8</v>
      </c>
      <c r="I23" s="18">
        <v>18</v>
      </c>
      <c r="J23" s="18">
        <v>42</v>
      </c>
      <c r="K23" s="18">
        <v>1.8</v>
      </c>
      <c r="L23" s="20">
        <f>IF($H23=8,PRODUCT($I23:$K23),"")</f>
        <v>1360.8</v>
      </c>
      <c r="M23" s="20" t="str">
        <f>IF($H23=10,PRODUCT($I23:$K23),"")</f>
        <v/>
      </c>
      <c r="N23" s="20" t="str">
        <f>IF($H23=12,PRODUCT($I23:$K23),"")</f>
        <v/>
      </c>
      <c r="O23" s="20" t="str">
        <f>IF($H23=14,PRODUCT($I23:$K23),"")</f>
        <v/>
      </c>
      <c r="P23" s="20" t="str">
        <f>IF($H23=16,PRODUCT($I23:$K23),"")</f>
        <v/>
      </c>
      <c r="Q23" s="20" t="str">
        <f>IF($H23=18,PRODUCT($I23:$K23),"")</f>
        <v/>
      </c>
      <c r="R23" s="20" t="str">
        <f>IF($H23=20,PRODUCT($I23:$K23),"")</f>
        <v/>
      </c>
      <c r="S23" s="20" t="str">
        <f>IF($H23=22,PRODUCT($I23:$K23),"")</f>
        <v/>
      </c>
      <c r="T23" s="20" t="str">
        <f>IF($H23=24,PRODUCT($I23:$K23),"")</f>
        <v/>
      </c>
      <c r="U23" s="20">
        <f>IF(COUNT($I23:$K23)=0,"",PRODUCT($I23:$K23))</f>
        <v>1360.8</v>
      </c>
      <c r="V23" s="20">
        <f>IF($H23="","",U23*$H23^2/162)</f>
        <v>537.52</v>
      </c>
      <c r="W23" s="24">
        <f>IF(V23="","",V23/1000)</f>
        <v>0.538</v>
      </c>
    </row>
    <row r="24" spans="1:23" x14ac:dyDescent="0.25">
      <c r="A24" s="15" t="s">
        <v>82</v>
      </c>
      <c r="B24" s="15" t="s">
        <v>91</v>
      </c>
      <c r="C24" s="15" t="s">
        <v>138</v>
      </c>
      <c r="D24" s="15" t="s">
        <v>139</v>
      </c>
      <c r="E24" s="15" t="s">
        <v>66</v>
      </c>
      <c r="F24" s="19" t="str">
        <f>IFERROR(VLOOKUP($E24,'POZ &amp; FİYAT'!$A$5:$C$44,3,FALSE),"")</f>
        <v>ton</v>
      </c>
      <c r="G24" s="15">
        <v>1</v>
      </c>
      <c r="H24" s="16">
        <v>10</v>
      </c>
      <c r="I24" s="16">
        <v>2</v>
      </c>
      <c r="J24" s="16">
        <v>165</v>
      </c>
      <c r="K24" s="16">
        <v>5.2</v>
      </c>
      <c r="L24" s="20" t="str">
        <f>IF($H24=8,PRODUCT($I24:$K24),"")</f>
        <v/>
      </c>
      <c r="M24" s="20">
        <f>IF($H24=10,PRODUCT($I24:$K24),"")</f>
        <v>1716</v>
      </c>
      <c r="N24" s="20" t="str">
        <f>IF($H24=12,PRODUCT($I24:$K24),"")</f>
        <v/>
      </c>
      <c r="O24" s="20" t="str">
        <f>IF($H24=14,PRODUCT($I24:$K24),"")</f>
        <v/>
      </c>
      <c r="P24" s="20" t="str">
        <f>IF($H24=16,PRODUCT($I24:$K24),"")</f>
        <v/>
      </c>
      <c r="Q24" s="20" t="str">
        <f>IF($H24=18,PRODUCT($I24:$K24),"")</f>
        <v/>
      </c>
      <c r="R24" s="20" t="str">
        <f>IF($H24=20,PRODUCT($I24:$K24),"")</f>
        <v/>
      </c>
      <c r="S24" s="20" t="str">
        <f>IF($H24=22,PRODUCT($I24:$K24),"")</f>
        <v/>
      </c>
      <c r="T24" s="20" t="str">
        <f>IF($H24=24,PRODUCT($I24:$K24),"")</f>
        <v/>
      </c>
      <c r="U24" s="20">
        <f>IF(COUNT($I24:$K24)=0,"",PRODUCT($I24:$K24))</f>
        <v>1716</v>
      </c>
      <c r="V24" s="20">
        <f>IF($H24="","",U24*$H24^2/162)</f>
        <v>1058.77</v>
      </c>
      <c r="W24" s="24">
        <f>IF(V24="","",V24/1000)</f>
        <v>1.059</v>
      </c>
    </row>
    <row r="25" spans="1:23" x14ac:dyDescent="0.25">
      <c r="A25" s="17" t="s">
        <v>82</v>
      </c>
      <c r="B25" s="17" t="s">
        <v>98</v>
      </c>
      <c r="C25" s="17" t="s">
        <v>131</v>
      </c>
      <c r="D25" s="17" t="s">
        <v>132</v>
      </c>
      <c r="E25" s="17" t="s">
        <v>66</v>
      </c>
      <c r="F25" s="19" t="str">
        <f>IFERROR(VLOOKUP($E25,'POZ &amp; FİYAT'!$A$5:$C$44,3,FALSE),"")</f>
        <v>ton</v>
      </c>
      <c r="G25" s="17">
        <v>1</v>
      </c>
      <c r="H25" s="18">
        <v>16</v>
      </c>
      <c r="I25" s="18">
        <v>24</v>
      </c>
      <c r="J25" s="18">
        <v>8</v>
      </c>
      <c r="K25" s="18">
        <v>3.35</v>
      </c>
      <c r="L25" s="20" t="str">
        <f>IF($H25=8,PRODUCT($I25:$K25),"")</f>
        <v/>
      </c>
      <c r="M25" s="20" t="str">
        <f>IF($H25=10,PRODUCT($I25:$K25),"")</f>
        <v/>
      </c>
      <c r="N25" s="20" t="str">
        <f>IF($H25=12,PRODUCT($I25:$K25),"")</f>
        <v/>
      </c>
      <c r="O25" s="20" t="str">
        <f>IF($H25=14,PRODUCT($I25:$K25),"")</f>
        <v/>
      </c>
      <c r="P25" s="20">
        <f>IF($H25=16,PRODUCT($I25:$K25),"")</f>
        <v>643.2</v>
      </c>
      <c r="Q25" s="20" t="str">
        <f>IF($H25=18,PRODUCT($I25:$K25),"")</f>
        <v/>
      </c>
      <c r="R25" s="20" t="str">
        <f>IF($H25=20,PRODUCT($I25:$K25),"")</f>
        <v/>
      </c>
      <c r="S25" s="20" t="str">
        <f>IF($H25=22,PRODUCT($I25:$K25),"")</f>
        <v/>
      </c>
      <c r="T25" s="20" t="str">
        <f>IF($H25=24,PRODUCT($I25:$K25),"")</f>
        <v/>
      </c>
      <c r="U25" s="20">
        <f>IF(COUNT($I25:$K25)=0,"",PRODUCT($I25:$K25))</f>
        <v>643.2</v>
      </c>
      <c r="V25" s="20">
        <f>IF($H25="","",U25*$H25^2/162)</f>
        <v>1016.26</v>
      </c>
      <c r="W25" s="24">
        <f>IF(V25="","",V25/1000)</f>
        <v>1.016</v>
      </c>
    </row>
    <row r="26" spans="1:23" x14ac:dyDescent="0.25">
      <c r="A26" s="15" t="s">
        <v>82</v>
      </c>
      <c r="B26" s="15" t="s">
        <v>98</v>
      </c>
      <c r="C26" s="15" t="s">
        <v>131</v>
      </c>
      <c r="D26" s="15" t="s">
        <v>133</v>
      </c>
      <c r="E26" s="15" t="s">
        <v>66</v>
      </c>
      <c r="F26" s="19" t="str">
        <f>IFERROR(VLOOKUP($E26,'POZ &amp; FİYAT'!$A$5:$C$44,3,FALSE),"")</f>
        <v>ton</v>
      </c>
      <c r="G26" s="15">
        <v>1</v>
      </c>
      <c r="H26" s="16">
        <v>8</v>
      </c>
      <c r="I26" s="16">
        <v>24</v>
      </c>
      <c r="J26" s="16">
        <v>30</v>
      </c>
      <c r="K26" s="16">
        <v>1.45</v>
      </c>
      <c r="L26" s="20">
        <f>IF($H26=8,PRODUCT($I26:$K26),"")</f>
        <v>1044</v>
      </c>
      <c r="M26" s="20" t="str">
        <f>IF($H26=10,PRODUCT($I26:$K26),"")</f>
        <v/>
      </c>
      <c r="N26" s="20" t="str">
        <f>IF($H26=12,PRODUCT($I26:$K26),"")</f>
        <v/>
      </c>
      <c r="O26" s="20" t="str">
        <f>IF($H26=14,PRODUCT($I26:$K26),"")</f>
        <v/>
      </c>
      <c r="P26" s="20" t="str">
        <f>IF($H26=16,PRODUCT($I26:$K26),"")</f>
        <v/>
      </c>
      <c r="Q26" s="20" t="str">
        <f>IF($H26=18,PRODUCT($I26:$K26),"")</f>
        <v/>
      </c>
      <c r="R26" s="20" t="str">
        <f>IF($H26=20,PRODUCT($I26:$K26),"")</f>
        <v/>
      </c>
      <c r="S26" s="20" t="str">
        <f>IF($H26=22,PRODUCT($I26:$K26),"")</f>
        <v/>
      </c>
      <c r="T26" s="20" t="str">
        <f>IF($H26=24,PRODUCT($I26:$K26),"")</f>
        <v/>
      </c>
      <c r="U26" s="20">
        <f>IF(COUNT($I26:$K26)=0,"",PRODUCT($I26:$K26))</f>
        <v>1044</v>
      </c>
      <c r="V26" s="20">
        <f>IF($H26="","",U26*$H26^2/162)</f>
        <v>412.38</v>
      </c>
      <c r="W26" s="24">
        <f>IF(V26="","",V26/1000)</f>
        <v>0.412</v>
      </c>
    </row>
    <row r="27" spans="1:23" x14ac:dyDescent="0.25">
      <c r="A27" s="17" t="s">
        <v>82</v>
      </c>
      <c r="B27" s="17" t="s">
        <v>98</v>
      </c>
      <c r="C27" s="17" t="s">
        <v>134</v>
      </c>
      <c r="D27" s="17" t="s">
        <v>135</v>
      </c>
      <c r="E27" s="17" t="s">
        <v>66</v>
      </c>
      <c r="F27" s="19" t="str">
        <f>IFERROR(VLOOKUP($E27,'POZ &amp; FİYAT'!$A$5:$C$44,3,FALSE),"")</f>
        <v>ton</v>
      </c>
      <c r="G27" s="17">
        <v>1</v>
      </c>
      <c r="H27" s="18">
        <v>14</v>
      </c>
      <c r="I27" s="18">
        <v>18</v>
      </c>
      <c r="J27" s="18">
        <v>4</v>
      </c>
      <c r="K27" s="18">
        <v>6.4</v>
      </c>
      <c r="L27" s="20" t="str">
        <f>IF($H27=8,PRODUCT($I27:$K27),"")</f>
        <v/>
      </c>
      <c r="M27" s="20" t="str">
        <f>IF($H27=10,PRODUCT($I27:$K27),"")</f>
        <v/>
      </c>
      <c r="N27" s="20" t="str">
        <f>IF($H27=12,PRODUCT($I27:$K27),"")</f>
        <v/>
      </c>
      <c r="O27" s="20">
        <f>IF($H27=14,PRODUCT($I27:$K27),"")</f>
        <v>460.8</v>
      </c>
      <c r="P27" s="20" t="str">
        <f>IF($H27=16,PRODUCT($I27:$K27),"")</f>
        <v/>
      </c>
      <c r="Q27" s="20" t="str">
        <f>IF($H27=18,PRODUCT($I27:$K27),"")</f>
        <v/>
      </c>
      <c r="R27" s="20" t="str">
        <f>IF($H27=20,PRODUCT($I27:$K27),"")</f>
        <v/>
      </c>
      <c r="S27" s="20" t="str">
        <f>IF($H27=22,PRODUCT($I27:$K27),"")</f>
        <v/>
      </c>
      <c r="T27" s="20" t="str">
        <f>IF($H27=24,PRODUCT($I27:$K27),"")</f>
        <v/>
      </c>
      <c r="U27" s="20">
        <f>IF(COUNT($I27:$K27)=0,"",PRODUCT($I27:$K27))</f>
        <v>460.8</v>
      </c>
      <c r="V27" s="20">
        <f>IF($H27="","",U27*$H27^2/162)</f>
        <v>557.57</v>
      </c>
      <c r="W27" s="24">
        <f>IF(V27="","",V27/1000)</f>
        <v>0.558</v>
      </c>
    </row>
    <row r="28" spans="1:23" x14ac:dyDescent="0.25">
      <c r="A28" s="15" t="s">
        <v>82</v>
      </c>
      <c r="B28" s="15" t="s">
        <v>98</v>
      </c>
      <c r="C28" s="15" t="s">
        <v>134</v>
      </c>
      <c r="D28" s="15" t="s">
        <v>136</v>
      </c>
      <c r="E28" s="15" t="s">
        <v>66</v>
      </c>
      <c r="F28" s="19" t="str">
        <f>IFERROR(VLOOKUP($E28,'POZ &amp; FİYAT'!$A$5:$C$44,3,FALSE),"")</f>
        <v>ton</v>
      </c>
      <c r="G28" s="15">
        <v>1</v>
      </c>
      <c r="H28" s="16">
        <v>12</v>
      </c>
      <c r="I28" s="16">
        <v>18</v>
      </c>
      <c r="J28" s="16">
        <v>3</v>
      </c>
      <c r="K28" s="16">
        <v>5.9</v>
      </c>
      <c r="L28" s="20" t="str">
        <f>IF($H28=8,PRODUCT($I28:$K28),"")</f>
        <v/>
      </c>
      <c r="M28" s="20" t="str">
        <f>IF($H28=10,PRODUCT($I28:$K28),"")</f>
        <v/>
      </c>
      <c r="N28" s="20">
        <f>IF($H28=12,PRODUCT($I28:$K28),"")</f>
        <v>318.6</v>
      </c>
      <c r="O28" s="20" t="str">
        <f>IF($H28=14,PRODUCT($I28:$K28),"")</f>
        <v/>
      </c>
      <c r="P28" s="20" t="str">
        <f>IF($H28=16,PRODUCT($I28:$K28),"")</f>
        <v/>
      </c>
      <c r="Q28" s="20" t="str">
        <f>IF($H28=18,PRODUCT($I28:$K28),"")</f>
        <v/>
      </c>
      <c r="R28" s="20" t="str">
        <f>IF($H28=20,PRODUCT($I28:$K28),"")</f>
        <v/>
      </c>
      <c r="S28" s="20" t="str">
        <f>IF($H28=22,PRODUCT($I28:$K28),"")</f>
        <v/>
      </c>
      <c r="T28" s="20" t="str">
        <f>IF($H28=24,PRODUCT($I28:$K28),"")</f>
        <v/>
      </c>
      <c r="U28" s="20">
        <f>IF(COUNT($I28:$K28)=0,"",PRODUCT($I28:$K28))</f>
        <v>318.6</v>
      </c>
      <c r="V28" s="20">
        <f>IF($H28="","",U28*$H28^2/162)</f>
        <v>283.24</v>
      </c>
      <c r="W28" s="24">
        <f>IF(V28="","",V28/1000)</f>
        <v>0.283</v>
      </c>
    </row>
    <row r="29" spans="1:23" x14ac:dyDescent="0.25">
      <c r="A29" s="17" t="s">
        <v>82</v>
      </c>
      <c r="B29" s="17" t="s">
        <v>98</v>
      </c>
      <c r="C29" s="17" t="s">
        <v>134</v>
      </c>
      <c r="D29" s="17" t="s">
        <v>137</v>
      </c>
      <c r="E29" s="17" t="s">
        <v>66</v>
      </c>
      <c r="F29" s="19" t="str">
        <f>IFERROR(VLOOKUP($E29,'POZ &amp; FİYAT'!$A$5:$C$44,3,FALSE),"")</f>
        <v>ton</v>
      </c>
      <c r="G29" s="17">
        <v>1</v>
      </c>
      <c r="H29" s="18">
        <v>8</v>
      </c>
      <c r="I29" s="18">
        <v>18</v>
      </c>
      <c r="J29" s="18">
        <v>42</v>
      </c>
      <c r="K29" s="18">
        <v>1.8</v>
      </c>
      <c r="L29" s="20">
        <f>IF($H29=8,PRODUCT($I29:$K29),"")</f>
        <v>1360.8</v>
      </c>
      <c r="M29" s="20" t="str">
        <f>IF($H29=10,PRODUCT($I29:$K29),"")</f>
        <v/>
      </c>
      <c r="N29" s="20" t="str">
        <f>IF($H29=12,PRODUCT($I29:$K29),"")</f>
        <v/>
      </c>
      <c r="O29" s="20" t="str">
        <f>IF($H29=14,PRODUCT($I29:$K29),"")</f>
        <v/>
      </c>
      <c r="P29" s="20" t="str">
        <f>IF($H29=16,PRODUCT($I29:$K29),"")</f>
        <v/>
      </c>
      <c r="Q29" s="20" t="str">
        <f>IF($H29=18,PRODUCT($I29:$K29),"")</f>
        <v/>
      </c>
      <c r="R29" s="20" t="str">
        <f>IF($H29=20,PRODUCT($I29:$K29),"")</f>
        <v/>
      </c>
      <c r="S29" s="20" t="str">
        <f>IF($H29=22,PRODUCT($I29:$K29),"")</f>
        <v/>
      </c>
      <c r="T29" s="20" t="str">
        <f>IF($H29=24,PRODUCT($I29:$K29),"")</f>
        <v/>
      </c>
      <c r="U29" s="20">
        <f>IF(COUNT($I29:$K29)=0,"",PRODUCT($I29:$K29))</f>
        <v>1360.8</v>
      </c>
      <c r="V29" s="20">
        <f>IF($H29="","",U29*$H29^2/162)</f>
        <v>537.52</v>
      </c>
      <c r="W29" s="24">
        <f>IF(V29="","",V29/1000)</f>
        <v>0.538</v>
      </c>
    </row>
    <row r="30" spans="1:23" x14ac:dyDescent="0.25">
      <c r="A30" s="15" t="s">
        <v>82</v>
      </c>
      <c r="B30" s="15" t="s">
        <v>98</v>
      </c>
      <c r="C30" s="15" t="s">
        <v>138</v>
      </c>
      <c r="D30" s="15" t="s">
        <v>139</v>
      </c>
      <c r="E30" s="15" t="s">
        <v>66</v>
      </c>
      <c r="F30" s="19" t="str">
        <f>IFERROR(VLOOKUP($E30,'POZ &amp; FİYAT'!$A$5:$C$44,3,FALSE),"")</f>
        <v>ton</v>
      </c>
      <c r="G30" s="15">
        <v>1</v>
      </c>
      <c r="H30" s="16">
        <v>10</v>
      </c>
      <c r="I30" s="16">
        <v>2</v>
      </c>
      <c r="J30" s="16">
        <v>165</v>
      </c>
      <c r="K30" s="16">
        <v>5.2</v>
      </c>
      <c r="L30" s="20" t="str">
        <f>IF($H30=8,PRODUCT($I30:$K30),"")</f>
        <v/>
      </c>
      <c r="M30" s="20">
        <f>IF($H30=10,PRODUCT($I30:$K30),"")</f>
        <v>1716</v>
      </c>
      <c r="N30" s="20" t="str">
        <f>IF($H30=12,PRODUCT($I30:$K30),"")</f>
        <v/>
      </c>
      <c r="O30" s="20" t="str">
        <f>IF($H30=14,PRODUCT($I30:$K30),"")</f>
        <v/>
      </c>
      <c r="P30" s="20" t="str">
        <f>IF($H30=16,PRODUCT($I30:$K30),"")</f>
        <v/>
      </c>
      <c r="Q30" s="20" t="str">
        <f>IF($H30=18,PRODUCT($I30:$K30),"")</f>
        <v/>
      </c>
      <c r="R30" s="20" t="str">
        <f>IF($H30=20,PRODUCT($I30:$K30),"")</f>
        <v/>
      </c>
      <c r="S30" s="20" t="str">
        <f>IF($H30=22,PRODUCT($I30:$K30),"")</f>
        <v/>
      </c>
      <c r="T30" s="20" t="str">
        <f>IF($H30=24,PRODUCT($I30:$K30),"")</f>
        <v/>
      </c>
      <c r="U30" s="20">
        <f>IF(COUNT($I30:$K30)=0,"",PRODUCT($I30:$K30))</f>
        <v>1716</v>
      </c>
      <c r="V30" s="20">
        <f>IF($H30="","",U30*$H30^2/162)</f>
        <v>1058.77</v>
      </c>
      <c r="W30" s="24">
        <f>IF(V30="","",V30/1000)</f>
        <v>1.059</v>
      </c>
    </row>
    <row r="31" spans="1:23" x14ac:dyDescent="0.25">
      <c r="A31" s="17" t="s">
        <v>82</v>
      </c>
      <c r="B31" s="17" t="s">
        <v>101</v>
      </c>
      <c r="C31" s="17" t="s">
        <v>131</v>
      </c>
      <c r="D31" s="17" t="s">
        <v>132</v>
      </c>
      <c r="E31" s="17" t="s">
        <v>66</v>
      </c>
      <c r="F31" s="19" t="str">
        <f>IFERROR(VLOOKUP($E31,'POZ &amp; FİYAT'!$A$5:$C$44,3,FALSE),"")</f>
        <v>ton</v>
      </c>
      <c r="G31" s="17">
        <v>1</v>
      </c>
      <c r="H31" s="18">
        <v>16</v>
      </c>
      <c r="I31" s="18">
        <v>24</v>
      </c>
      <c r="J31" s="18">
        <v>8</v>
      </c>
      <c r="K31" s="18">
        <v>3.35</v>
      </c>
      <c r="L31" s="20" t="str">
        <f>IF($H31=8,PRODUCT($I31:$K31),"")</f>
        <v/>
      </c>
      <c r="M31" s="20" t="str">
        <f>IF($H31=10,PRODUCT($I31:$K31),"")</f>
        <v/>
      </c>
      <c r="N31" s="20" t="str">
        <f>IF($H31=12,PRODUCT($I31:$K31),"")</f>
        <v/>
      </c>
      <c r="O31" s="20" t="str">
        <f>IF($H31=14,PRODUCT($I31:$K31),"")</f>
        <v/>
      </c>
      <c r="P31" s="20">
        <f>IF($H31=16,PRODUCT($I31:$K31),"")</f>
        <v>643.2</v>
      </c>
      <c r="Q31" s="20" t="str">
        <f>IF($H31=18,PRODUCT($I31:$K31),"")</f>
        <v/>
      </c>
      <c r="R31" s="20" t="str">
        <f>IF($H31=20,PRODUCT($I31:$K31),"")</f>
        <v/>
      </c>
      <c r="S31" s="20" t="str">
        <f>IF($H31=22,PRODUCT($I31:$K31),"")</f>
        <v/>
      </c>
      <c r="T31" s="20" t="str">
        <f>IF($H31=24,PRODUCT($I31:$K31),"")</f>
        <v/>
      </c>
      <c r="U31" s="20">
        <f>IF(COUNT($I31:$K31)=0,"",PRODUCT($I31:$K31))</f>
        <v>643.2</v>
      </c>
      <c r="V31" s="20">
        <f>IF($H31="","",U31*$H31^2/162)</f>
        <v>1016.26</v>
      </c>
      <c r="W31" s="24">
        <f>IF(V31="","",V31/1000)</f>
        <v>1.016</v>
      </c>
    </row>
    <row r="32" spans="1:23" x14ac:dyDescent="0.25">
      <c r="A32" s="15" t="s">
        <v>82</v>
      </c>
      <c r="B32" s="15" t="s">
        <v>101</v>
      </c>
      <c r="C32" s="15" t="s">
        <v>131</v>
      </c>
      <c r="D32" s="15" t="s">
        <v>133</v>
      </c>
      <c r="E32" s="15" t="s">
        <v>66</v>
      </c>
      <c r="F32" s="19" t="str">
        <f>IFERROR(VLOOKUP($E32,'POZ &amp; FİYAT'!$A$5:$C$44,3,FALSE),"")</f>
        <v>ton</v>
      </c>
      <c r="G32" s="15">
        <v>1</v>
      </c>
      <c r="H32" s="16">
        <v>8</v>
      </c>
      <c r="I32" s="16">
        <v>24</v>
      </c>
      <c r="J32" s="16">
        <v>30</v>
      </c>
      <c r="K32" s="16">
        <v>1.45</v>
      </c>
      <c r="L32" s="20">
        <f>IF($H32=8,PRODUCT($I32:$K32),"")</f>
        <v>1044</v>
      </c>
      <c r="M32" s="20" t="str">
        <f>IF($H32=10,PRODUCT($I32:$K32),"")</f>
        <v/>
      </c>
      <c r="N32" s="20" t="str">
        <f>IF($H32=12,PRODUCT($I32:$K32),"")</f>
        <v/>
      </c>
      <c r="O32" s="20" t="str">
        <f>IF($H32=14,PRODUCT($I32:$K32),"")</f>
        <v/>
      </c>
      <c r="P32" s="20" t="str">
        <f>IF($H32=16,PRODUCT($I32:$K32),"")</f>
        <v/>
      </c>
      <c r="Q32" s="20" t="str">
        <f>IF($H32=18,PRODUCT($I32:$K32),"")</f>
        <v/>
      </c>
      <c r="R32" s="20" t="str">
        <f>IF($H32=20,PRODUCT($I32:$K32),"")</f>
        <v/>
      </c>
      <c r="S32" s="20" t="str">
        <f>IF($H32=22,PRODUCT($I32:$K32),"")</f>
        <v/>
      </c>
      <c r="T32" s="20" t="str">
        <f>IF($H32=24,PRODUCT($I32:$K32),"")</f>
        <v/>
      </c>
      <c r="U32" s="20">
        <f>IF(COUNT($I32:$K32)=0,"",PRODUCT($I32:$K32))</f>
        <v>1044</v>
      </c>
      <c r="V32" s="20">
        <f>IF($H32="","",U32*$H32^2/162)</f>
        <v>412.38</v>
      </c>
      <c r="W32" s="24">
        <f>IF(V32="","",V32/1000)</f>
        <v>0.412</v>
      </c>
    </row>
    <row r="33" spans="1:23" x14ac:dyDescent="0.25">
      <c r="A33" s="17" t="s">
        <v>82</v>
      </c>
      <c r="B33" s="17" t="s">
        <v>101</v>
      </c>
      <c r="C33" s="17" t="s">
        <v>134</v>
      </c>
      <c r="D33" s="17" t="s">
        <v>135</v>
      </c>
      <c r="E33" s="17" t="s">
        <v>66</v>
      </c>
      <c r="F33" s="19" t="str">
        <f>IFERROR(VLOOKUP($E33,'POZ &amp; FİYAT'!$A$5:$C$44,3,FALSE),"")</f>
        <v>ton</v>
      </c>
      <c r="G33" s="17">
        <v>1</v>
      </c>
      <c r="H33" s="18">
        <v>14</v>
      </c>
      <c r="I33" s="18">
        <v>18</v>
      </c>
      <c r="J33" s="18">
        <v>4</v>
      </c>
      <c r="K33" s="18">
        <v>6.4</v>
      </c>
      <c r="L33" s="20" t="str">
        <f>IF($H33=8,PRODUCT($I33:$K33),"")</f>
        <v/>
      </c>
      <c r="M33" s="20" t="str">
        <f>IF($H33=10,PRODUCT($I33:$K33),"")</f>
        <v/>
      </c>
      <c r="N33" s="20" t="str">
        <f>IF($H33=12,PRODUCT($I33:$K33),"")</f>
        <v/>
      </c>
      <c r="O33" s="20">
        <f>IF($H33=14,PRODUCT($I33:$K33),"")</f>
        <v>460.8</v>
      </c>
      <c r="P33" s="20" t="str">
        <f>IF($H33=16,PRODUCT($I33:$K33),"")</f>
        <v/>
      </c>
      <c r="Q33" s="20" t="str">
        <f>IF($H33=18,PRODUCT($I33:$K33),"")</f>
        <v/>
      </c>
      <c r="R33" s="20" t="str">
        <f>IF($H33=20,PRODUCT($I33:$K33),"")</f>
        <v/>
      </c>
      <c r="S33" s="20" t="str">
        <f>IF($H33=22,PRODUCT($I33:$K33),"")</f>
        <v/>
      </c>
      <c r="T33" s="20" t="str">
        <f>IF($H33=24,PRODUCT($I33:$K33),"")</f>
        <v/>
      </c>
      <c r="U33" s="20">
        <f>IF(COUNT($I33:$K33)=0,"",PRODUCT($I33:$K33))</f>
        <v>460.8</v>
      </c>
      <c r="V33" s="20">
        <f>IF($H33="","",U33*$H33^2/162)</f>
        <v>557.57</v>
      </c>
      <c r="W33" s="24">
        <f>IF(V33="","",V33/1000)</f>
        <v>0.558</v>
      </c>
    </row>
    <row r="34" spans="1:23" x14ac:dyDescent="0.25">
      <c r="A34" s="15" t="s">
        <v>82</v>
      </c>
      <c r="B34" s="15" t="s">
        <v>101</v>
      </c>
      <c r="C34" s="15" t="s">
        <v>134</v>
      </c>
      <c r="D34" s="15" t="s">
        <v>136</v>
      </c>
      <c r="E34" s="15" t="s">
        <v>66</v>
      </c>
      <c r="F34" s="19" t="str">
        <f>IFERROR(VLOOKUP($E34,'POZ &amp; FİYAT'!$A$5:$C$44,3,FALSE),"")</f>
        <v>ton</v>
      </c>
      <c r="G34" s="15">
        <v>1</v>
      </c>
      <c r="H34" s="16">
        <v>12</v>
      </c>
      <c r="I34" s="16">
        <v>18</v>
      </c>
      <c r="J34" s="16">
        <v>3</v>
      </c>
      <c r="K34" s="16">
        <v>5.9</v>
      </c>
      <c r="L34" s="20" t="str">
        <f>IF($H34=8,PRODUCT($I34:$K34),"")</f>
        <v/>
      </c>
      <c r="M34" s="20" t="str">
        <f>IF($H34=10,PRODUCT($I34:$K34),"")</f>
        <v/>
      </c>
      <c r="N34" s="20">
        <f>IF($H34=12,PRODUCT($I34:$K34),"")</f>
        <v>318.6</v>
      </c>
      <c r="O34" s="20" t="str">
        <f>IF($H34=14,PRODUCT($I34:$K34),"")</f>
        <v/>
      </c>
      <c r="P34" s="20" t="str">
        <f>IF($H34=16,PRODUCT($I34:$K34),"")</f>
        <v/>
      </c>
      <c r="Q34" s="20" t="str">
        <f>IF($H34=18,PRODUCT($I34:$K34),"")</f>
        <v/>
      </c>
      <c r="R34" s="20" t="str">
        <f>IF($H34=20,PRODUCT($I34:$K34),"")</f>
        <v/>
      </c>
      <c r="S34" s="20" t="str">
        <f>IF($H34=22,PRODUCT($I34:$K34),"")</f>
        <v/>
      </c>
      <c r="T34" s="20" t="str">
        <f>IF($H34=24,PRODUCT($I34:$K34),"")</f>
        <v/>
      </c>
      <c r="U34" s="20">
        <f>IF(COUNT($I34:$K34)=0,"",PRODUCT($I34:$K34))</f>
        <v>318.6</v>
      </c>
      <c r="V34" s="20">
        <f>IF($H34="","",U34*$H34^2/162)</f>
        <v>283.24</v>
      </c>
      <c r="W34" s="24">
        <f>IF(V34="","",V34/1000)</f>
        <v>0.283</v>
      </c>
    </row>
    <row r="35" spans="1:23" x14ac:dyDescent="0.25">
      <c r="A35" s="17" t="s">
        <v>82</v>
      </c>
      <c r="B35" s="17" t="s">
        <v>101</v>
      </c>
      <c r="C35" s="17" t="s">
        <v>134</v>
      </c>
      <c r="D35" s="17" t="s">
        <v>137</v>
      </c>
      <c r="E35" s="17" t="s">
        <v>66</v>
      </c>
      <c r="F35" s="19" t="str">
        <f>IFERROR(VLOOKUP($E35,'POZ &amp; FİYAT'!$A$5:$C$44,3,FALSE),"")</f>
        <v>ton</v>
      </c>
      <c r="G35" s="17">
        <v>1</v>
      </c>
      <c r="H35" s="18">
        <v>8</v>
      </c>
      <c r="I35" s="18">
        <v>18</v>
      </c>
      <c r="J35" s="18">
        <v>42</v>
      </c>
      <c r="K35" s="18">
        <v>1.8</v>
      </c>
      <c r="L35" s="20">
        <f>IF($H35=8,PRODUCT($I35:$K35),"")</f>
        <v>1360.8</v>
      </c>
      <c r="M35" s="20" t="str">
        <f>IF($H35=10,PRODUCT($I35:$K35),"")</f>
        <v/>
      </c>
      <c r="N35" s="20" t="str">
        <f>IF($H35=12,PRODUCT($I35:$K35),"")</f>
        <v/>
      </c>
      <c r="O35" s="20" t="str">
        <f>IF($H35=14,PRODUCT($I35:$K35),"")</f>
        <v/>
      </c>
      <c r="P35" s="20" t="str">
        <f>IF($H35=16,PRODUCT($I35:$K35),"")</f>
        <v/>
      </c>
      <c r="Q35" s="20" t="str">
        <f>IF($H35=18,PRODUCT($I35:$K35),"")</f>
        <v/>
      </c>
      <c r="R35" s="20" t="str">
        <f>IF($H35=20,PRODUCT($I35:$K35),"")</f>
        <v/>
      </c>
      <c r="S35" s="20" t="str">
        <f>IF($H35=22,PRODUCT($I35:$K35),"")</f>
        <v/>
      </c>
      <c r="T35" s="20" t="str">
        <f>IF($H35=24,PRODUCT($I35:$K35),"")</f>
        <v/>
      </c>
      <c r="U35" s="20">
        <f>IF(COUNT($I35:$K35)=0,"",PRODUCT($I35:$K35))</f>
        <v>1360.8</v>
      </c>
      <c r="V35" s="20">
        <f>IF($H35="","",U35*$H35^2/162)</f>
        <v>537.52</v>
      </c>
      <c r="W35" s="24">
        <f>IF(V35="","",V35/1000)</f>
        <v>0.538</v>
      </c>
    </row>
    <row r="36" spans="1:23" x14ac:dyDescent="0.25">
      <c r="A36" s="15" t="s">
        <v>82</v>
      </c>
      <c r="B36" s="15" t="s">
        <v>101</v>
      </c>
      <c r="C36" s="15" t="s">
        <v>138</v>
      </c>
      <c r="D36" s="15" t="s">
        <v>139</v>
      </c>
      <c r="E36" s="15" t="s">
        <v>66</v>
      </c>
      <c r="F36" s="19" t="str">
        <f>IFERROR(VLOOKUP($E36,'POZ &amp; FİYAT'!$A$5:$C$44,3,FALSE),"")</f>
        <v>ton</v>
      </c>
      <c r="G36" s="15">
        <v>1</v>
      </c>
      <c r="H36" s="16">
        <v>10</v>
      </c>
      <c r="I36" s="16">
        <v>2</v>
      </c>
      <c r="J36" s="16">
        <v>165</v>
      </c>
      <c r="K36" s="16">
        <v>5.2</v>
      </c>
      <c r="L36" s="20" t="str">
        <f>IF($H36=8,PRODUCT($I36:$K36),"")</f>
        <v/>
      </c>
      <c r="M36" s="20">
        <f>IF($H36=10,PRODUCT($I36:$K36),"")</f>
        <v>1716</v>
      </c>
      <c r="N36" s="20" t="str">
        <f>IF($H36=12,PRODUCT($I36:$K36),"")</f>
        <v/>
      </c>
      <c r="O36" s="20" t="str">
        <f>IF($H36=14,PRODUCT($I36:$K36),"")</f>
        <v/>
      </c>
      <c r="P36" s="20" t="str">
        <f>IF($H36=16,PRODUCT($I36:$K36),"")</f>
        <v/>
      </c>
      <c r="Q36" s="20" t="str">
        <f>IF($H36=18,PRODUCT($I36:$K36),"")</f>
        <v/>
      </c>
      <c r="R36" s="20" t="str">
        <f>IF($H36=20,PRODUCT($I36:$K36),"")</f>
        <v/>
      </c>
      <c r="S36" s="20" t="str">
        <f>IF($H36=22,PRODUCT($I36:$K36),"")</f>
        <v/>
      </c>
      <c r="T36" s="20" t="str">
        <f>IF($H36=24,PRODUCT($I36:$K36),"")</f>
        <v/>
      </c>
      <c r="U36" s="20">
        <f>IF(COUNT($I36:$K36)=0,"",PRODUCT($I36:$K36))</f>
        <v>1716</v>
      </c>
      <c r="V36" s="20">
        <f>IF($H36="","",U36*$H36^2/162)</f>
        <v>1058.77</v>
      </c>
      <c r="W36" s="24">
        <f>IF(V36="","",V36/1000)</f>
        <v>1.059</v>
      </c>
    </row>
    <row r="37" spans="1:23" x14ac:dyDescent="0.25">
      <c r="A37" s="17" t="s">
        <v>82</v>
      </c>
      <c r="B37" s="17" t="s">
        <v>103</v>
      </c>
      <c r="C37" s="17" t="s">
        <v>131</v>
      </c>
      <c r="D37" s="17" t="s">
        <v>132</v>
      </c>
      <c r="E37" s="17" t="s">
        <v>66</v>
      </c>
      <c r="F37" s="19" t="str">
        <f>IFERROR(VLOOKUP($E37,'POZ &amp; FİYAT'!$A$5:$C$44,3,FALSE),"")</f>
        <v>ton</v>
      </c>
      <c r="G37" s="17">
        <v>2</v>
      </c>
      <c r="H37" s="18">
        <v>16</v>
      </c>
      <c r="I37" s="18">
        <v>24</v>
      </c>
      <c r="J37" s="18">
        <v>8</v>
      </c>
      <c r="K37" s="18">
        <v>3.35</v>
      </c>
      <c r="L37" s="20" t="str">
        <f>IF($H37=8,PRODUCT($I37:$K37),"")</f>
        <v/>
      </c>
      <c r="M37" s="20" t="str">
        <f>IF($H37=10,PRODUCT($I37:$K37),"")</f>
        <v/>
      </c>
      <c r="N37" s="20" t="str">
        <f>IF($H37=12,PRODUCT($I37:$K37),"")</f>
        <v/>
      </c>
      <c r="O37" s="20" t="str">
        <f>IF($H37=14,PRODUCT($I37:$K37),"")</f>
        <v/>
      </c>
      <c r="P37" s="20">
        <f>IF($H37=16,PRODUCT($I37:$K37),"")</f>
        <v>643.2</v>
      </c>
      <c r="Q37" s="20" t="str">
        <f>IF($H37=18,PRODUCT($I37:$K37),"")</f>
        <v/>
      </c>
      <c r="R37" s="20" t="str">
        <f>IF($H37=20,PRODUCT($I37:$K37),"")</f>
        <v/>
      </c>
      <c r="S37" s="20" t="str">
        <f>IF($H37=22,PRODUCT($I37:$K37),"")</f>
        <v/>
      </c>
      <c r="T37" s="20" t="str">
        <f>IF($H37=24,PRODUCT($I37:$K37),"")</f>
        <v/>
      </c>
      <c r="U37" s="20">
        <f>IF(COUNT($I37:$K37)=0,"",PRODUCT($I37:$K37))</f>
        <v>643.2</v>
      </c>
      <c r="V37" s="20">
        <f>IF($H37="","",U37*$H37^2/162)</f>
        <v>1016.26</v>
      </c>
      <c r="W37" s="24">
        <f>IF(V37="","",V37/1000)</f>
        <v>1.016</v>
      </c>
    </row>
    <row r="38" spans="1:23" x14ac:dyDescent="0.25">
      <c r="A38" s="15" t="s">
        <v>82</v>
      </c>
      <c r="B38" s="15" t="s">
        <v>103</v>
      </c>
      <c r="C38" s="15" t="s">
        <v>131</v>
      </c>
      <c r="D38" s="15" t="s">
        <v>133</v>
      </c>
      <c r="E38" s="15" t="s">
        <v>66</v>
      </c>
      <c r="F38" s="19" t="str">
        <f>IFERROR(VLOOKUP($E38,'POZ &amp; FİYAT'!$A$5:$C$44,3,FALSE),"")</f>
        <v>ton</v>
      </c>
      <c r="G38" s="15">
        <v>2</v>
      </c>
      <c r="H38" s="16">
        <v>8</v>
      </c>
      <c r="I38" s="16">
        <v>24</v>
      </c>
      <c r="J38" s="16">
        <v>30</v>
      </c>
      <c r="K38" s="16">
        <v>1.45</v>
      </c>
      <c r="L38" s="20">
        <f>IF($H38=8,PRODUCT($I38:$K38),"")</f>
        <v>1044</v>
      </c>
      <c r="M38" s="20" t="str">
        <f>IF($H38=10,PRODUCT($I38:$K38),"")</f>
        <v/>
      </c>
      <c r="N38" s="20" t="str">
        <f>IF($H38=12,PRODUCT($I38:$K38),"")</f>
        <v/>
      </c>
      <c r="O38" s="20" t="str">
        <f>IF($H38=14,PRODUCT($I38:$K38),"")</f>
        <v/>
      </c>
      <c r="P38" s="20" t="str">
        <f>IF($H38=16,PRODUCT($I38:$K38),"")</f>
        <v/>
      </c>
      <c r="Q38" s="20" t="str">
        <f>IF($H38=18,PRODUCT($I38:$K38),"")</f>
        <v/>
      </c>
      <c r="R38" s="20" t="str">
        <f>IF($H38=20,PRODUCT($I38:$K38),"")</f>
        <v/>
      </c>
      <c r="S38" s="20" t="str">
        <f>IF($H38=22,PRODUCT($I38:$K38),"")</f>
        <v/>
      </c>
      <c r="T38" s="20" t="str">
        <f>IF($H38=24,PRODUCT($I38:$K38),"")</f>
        <v/>
      </c>
      <c r="U38" s="20">
        <f>IF(COUNT($I38:$K38)=0,"",PRODUCT($I38:$K38))</f>
        <v>1044</v>
      </c>
      <c r="V38" s="20">
        <f>IF($H38="","",U38*$H38^2/162)</f>
        <v>412.38</v>
      </c>
      <c r="W38" s="24">
        <f>IF(V38="","",V38/1000)</f>
        <v>0.412</v>
      </c>
    </row>
    <row r="39" spans="1:23" x14ac:dyDescent="0.25">
      <c r="A39" s="17" t="s">
        <v>82</v>
      </c>
      <c r="B39" s="17" t="s">
        <v>103</v>
      </c>
      <c r="C39" s="17" t="s">
        <v>134</v>
      </c>
      <c r="D39" s="17" t="s">
        <v>135</v>
      </c>
      <c r="E39" s="17" t="s">
        <v>66</v>
      </c>
      <c r="F39" s="19" t="str">
        <f>IFERROR(VLOOKUP($E39,'POZ &amp; FİYAT'!$A$5:$C$44,3,FALSE),"")</f>
        <v>ton</v>
      </c>
      <c r="G39" s="17">
        <v>2</v>
      </c>
      <c r="H39" s="18">
        <v>14</v>
      </c>
      <c r="I39" s="18">
        <v>18</v>
      </c>
      <c r="J39" s="18">
        <v>4</v>
      </c>
      <c r="K39" s="18">
        <v>6.4</v>
      </c>
      <c r="L39" s="20" t="str">
        <f>IF($H39=8,PRODUCT($I39:$K39),"")</f>
        <v/>
      </c>
      <c r="M39" s="20" t="str">
        <f>IF($H39=10,PRODUCT($I39:$K39),"")</f>
        <v/>
      </c>
      <c r="N39" s="20" t="str">
        <f>IF($H39=12,PRODUCT($I39:$K39),"")</f>
        <v/>
      </c>
      <c r="O39" s="20">
        <f>IF($H39=14,PRODUCT($I39:$K39),"")</f>
        <v>460.8</v>
      </c>
      <c r="P39" s="20" t="str">
        <f>IF($H39=16,PRODUCT($I39:$K39),"")</f>
        <v/>
      </c>
      <c r="Q39" s="20" t="str">
        <f>IF($H39=18,PRODUCT($I39:$K39),"")</f>
        <v/>
      </c>
      <c r="R39" s="20" t="str">
        <f>IF($H39=20,PRODUCT($I39:$K39),"")</f>
        <v/>
      </c>
      <c r="S39" s="20" t="str">
        <f>IF($H39=22,PRODUCT($I39:$K39),"")</f>
        <v/>
      </c>
      <c r="T39" s="20" t="str">
        <f>IF($H39=24,PRODUCT($I39:$K39),"")</f>
        <v/>
      </c>
      <c r="U39" s="20">
        <f>IF(COUNT($I39:$K39)=0,"",PRODUCT($I39:$K39))</f>
        <v>460.8</v>
      </c>
      <c r="V39" s="20">
        <f>IF($H39="","",U39*$H39^2/162)</f>
        <v>557.57</v>
      </c>
      <c r="W39" s="24">
        <f>IF(V39="","",V39/1000)</f>
        <v>0.558</v>
      </c>
    </row>
    <row r="40" spans="1:23" x14ac:dyDescent="0.25">
      <c r="A40" s="15" t="s">
        <v>82</v>
      </c>
      <c r="B40" s="15" t="s">
        <v>103</v>
      </c>
      <c r="C40" s="15" t="s">
        <v>134</v>
      </c>
      <c r="D40" s="15" t="s">
        <v>136</v>
      </c>
      <c r="E40" s="15" t="s">
        <v>66</v>
      </c>
      <c r="F40" s="19" t="str">
        <f>IFERROR(VLOOKUP($E40,'POZ &amp; FİYAT'!$A$5:$C$44,3,FALSE),"")</f>
        <v>ton</v>
      </c>
      <c r="G40" s="15">
        <v>2</v>
      </c>
      <c r="H40" s="16">
        <v>12</v>
      </c>
      <c r="I40" s="16">
        <v>18</v>
      </c>
      <c r="J40" s="16">
        <v>3</v>
      </c>
      <c r="K40" s="16">
        <v>5.9</v>
      </c>
      <c r="L40" s="20" t="str">
        <f>IF($H40=8,PRODUCT($I40:$K40),"")</f>
        <v/>
      </c>
      <c r="M40" s="20" t="str">
        <f>IF($H40=10,PRODUCT($I40:$K40),"")</f>
        <v/>
      </c>
      <c r="N40" s="20">
        <f>IF($H40=12,PRODUCT($I40:$K40),"")</f>
        <v>318.6</v>
      </c>
      <c r="O40" s="20" t="str">
        <f>IF($H40=14,PRODUCT($I40:$K40),"")</f>
        <v/>
      </c>
      <c r="P40" s="20" t="str">
        <f>IF($H40=16,PRODUCT($I40:$K40),"")</f>
        <v/>
      </c>
      <c r="Q40" s="20" t="str">
        <f>IF($H40=18,PRODUCT($I40:$K40),"")</f>
        <v/>
      </c>
      <c r="R40" s="20" t="str">
        <f>IF($H40=20,PRODUCT($I40:$K40),"")</f>
        <v/>
      </c>
      <c r="S40" s="20" t="str">
        <f>IF($H40=22,PRODUCT($I40:$K40),"")</f>
        <v/>
      </c>
      <c r="T40" s="20" t="str">
        <f>IF($H40=24,PRODUCT($I40:$K40),"")</f>
        <v/>
      </c>
      <c r="U40" s="20">
        <f>IF(COUNT($I40:$K40)=0,"",PRODUCT($I40:$K40))</f>
        <v>318.6</v>
      </c>
      <c r="V40" s="20">
        <f>IF($H40="","",U40*$H40^2/162)</f>
        <v>283.24</v>
      </c>
      <c r="W40" s="24">
        <f>IF(V40="","",V40/1000)</f>
        <v>0.283</v>
      </c>
    </row>
    <row r="41" spans="1:23" x14ac:dyDescent="0.25">
      <c r="A41" s="17" t="s">
        <v>82</v>
      </c>
      <c r="B41" s="17" t="s">
        <v>103</v>
      </c>
      <c r="C41" s="17" t="s">
        <v>134</v>
      </c>
      <c r="D41" s="17" t="s">
        <v>137</v>
      </c>
      <c r="E41" s="17" t="s">
        <v>66</v>
      </c>
      <c r="F41" s="19" t="str">
        <f>IFERROR(VLOOKUP($E41,'POZ &amp; FİYAT'!$A$5:$C$44,3,FALSE),"")</f>
        <v>ton</v>
      </c>
      <c r="G41" s="17">
        <v>2</v>
      </c>
      <c r="H41" s="18">
        <v>8</v>
      </c>
      <c r="I41" s="18">
        <v>18</v>
      </c>
      <c r="J41" s="18">
        <v>42</v>
      </c>
      <c r="K41" s="18">
        <v>1.8</v>
      </c>
      <c r="L41" s="20">
        <f>IF($H41=8,PRODUCT($I41:$K41),"")</f>
        <v>1360.8</v>
      </c>
      <c r="M41" s="20" t="str">
        <f>IF($H41=10,PRODUCT($I41:$K41),"")</f>
        <v/>
      </c>
      <c r="N41" s="20" t="str">
        <f>IF($H41=12,PRODUCT($I41:$K41),"")</f>
        <v/>
      </c>
      <c r="O41" s="20" t="str">
        <f>IF($H41=14,PRODUCT($I41:$K41),"")</f>
        <v/>
      </c>
      <c r="P41" s="20" t="str">
        <f>IF($H41=16,PRODUCT($I41:$K41),"")</f>
        <v/>
      </c>
      <c r="Q41" s="20" t="str">
        <f>IF($H41=18,PRODUCT($I41:$K41),"")</f>
        <v/>
      </c>
      <c r="R41" s="20" t="str">
        <f>IF($H41=20,PRODUCT($I41:$K41),"")</f>
        <v/>
      </c>
      <c r="S41" s="20" t="str">
        <f>IF($H41=22,PRODUCT($I41:$K41),"")</f>
        <v/>
      </c>
      <c r="T41" s="20" t="str">
        <f>IF($H41=24,PRODUCT($I41:$K41),"")</f>
        <v/>
      </c>
      <c r="U41" s="20">
        <f>IF(COUNT($I41:$K41)=0,"",PRODUCT($I41:$K41))</f>
        <v>1360.8</v>
      </c>
      <c r="V41" s="20">
        <f>IF($H41="","",U41*$H41^2/162)</f>
        <v>537.52</v>
      </c>
      <c r="W41" s="24">
        <f>IF(V41="","",V41/1000)</f>
        <v>0.538</v>
      </c>
    </row>
    <row r="42" spans="1:23" x14ac:dyDescent="0.25">
      <c r="A42" s="15" t="s">
        <v>82</v>
      </c>
      <c r="B42" s="15" t="s">
        <v>103</v>
      </c>
      <c r="C42" s="15" t="s">
        <v>138</v>
      </c>
      <c r="D42" s="15" t="s">
        <v>139</v>
      </c>
      <c r="E42" s="15" t="s">
        <v>66</v>
      </c>
      <c r="F42" s="19" t="str">
        <f>IFERROR(VLOOKUP($E42,'POZ &amp; FİYAT'!$A$5:$C$44,3,FALSE),"")</f>
        <v>ton</v>
      </c>
      <c r="G42" s="15">
        <v>2</v>
      </c>
      <c r="H42" s="16">
        <v>10</v>
      </c>
      <c r="I42" s="16">
        <v>2</v>
      </c>
      <c r="J42" s="16">
        <v>165</v>
      </c>
      <c r="K42" s="16">
        <v>5.2</v>
      </c>
      <c r="L42" s="20" t="str">
        <f>IF($H42=8,PRODUCT($I42:$K42),"")</f>
        <v/>
      </c>
      <c r="M42" s="20">
        <f>IF($H42=10,PRODUCT($I42:$K42),"")</f>
        <v>1716</v>
      </c>
      <c r="N42" s="20" t="str">
        <f>IF($H42=12,PRODUCT($I42:$K42),"")</f>
        <v/>
      </c>
      <c r="O42" s="20" t="str">
        <f>IF($H42=14,PRODUCT($I42:$K42),"")</f>
        <v/>
      </c>
      <c r="P42" s="20" t="str">
        <f>IF($H42=16,PRODUCT($I42:$K42),"")</f>
        <v/>
      </c>
      <c r="Q42" s="20" t="str">
        <f>IF($H42=18,PRODUCT($I42:$K42),"")</f>
        <v/>
      </c>
      <c r="R42" s="20" t="str">
        <f>IF($H42=20,PRODUCT($I42:$K42),"")</f>
        <v/>
      </c>
      <c r="S42" s="20" t="str">
        <f>IF($H42=22,PRODUCT($I42:$K42),"")</f>
        <v/>
      </c>
      <c r="T42" s="20" t="str">
        <f>IF($H42=24,PRODUCT($I42:$K42),"")</f>
        <v/>
      </c>
      <c r="U42" s="20">
        <f>IF(COUNT($I42:$K42)=0,"",PRODUCT($I42:$K42))</f>
        <v>1716</v>
      </c>
      <c r="V42" s="20">
        <f>IF($H42="","",U42*$H42^2/162)</f>
        <v>1058.77</v>
      </c>
      <c r="W42" s="24">
        <f>IF(V42="","",V42/1000)</f>
        <v>1.059</v>
      </c>
    </row>
    <row r="43" spans="1:23" x14ac:dyDescent="0.25">
      <c r="A43" s="17" t="s">
        <v>82</v>
      </c>
      <c r="B43" s="17" t="s">
        <v>105</v>
      </c>
      <c r="C43" s="17" t="s">
        <v>131</v>
      </c>
      <c r="D43" s="17" t="s">
        <v>132</v>
      </c>
      <c r="E43" s="17" t="s">
        <v>66</v>
      </c>
      <c r="F43" s="19" t="str">
        <f>IFERROR(VLOOKUP($E43,'POZ &amp; FİYAT'!$A$5:$C$44,3,FALSE),"")</f>
        <v>ton</v>
      </c>
      <c r="G43" s="17">
        <v>2</v>
      </c>
      <c r="H43" s="18">
        <v>16</v>
      </c>
      <c r="I43" s="18">
        <v>24</v>
      </c>
      <c r="J43" s="18">
        <v>8</v>
      </c>
      <c r="K43" s="18">
        <v>3.35</v>
      </c>
      <c r="L43" s="20" t="str">
        <f>IF($H43=8,PRODUCT($I43:$K43),"")</f>
        <v/>
      </c>
      <c r="M43" s="20" t="str">
        <f>IF($H43=10,PRODUCT($I43:$K43),"")</f>
        <v/>
      </c>
      <c r="N43" s="20" t="str">
        <f>IF($H43=12,PRODUCT($I43:$K43),"")</f>
        <v/>
      </c>
      <c r="O43" s="20" t="str">
        <f>IF($H43=14,PRODUCT($I43:$K43),"")</f>
        <v/>
      </c>
      <c r="P43" s="20">
        <f>IF($H43=16,PRODUCT($I43:$K43),"")</f>
        <v>643.2</v>
      </c>
      <c r="Q43" s="20" t="str">
        <f>IF($H43=18,PRODUCT($I43:$K43),"")</f>
        <v/>
      </c>
      <c r="R43" s="20" t="str">
        <f>IF($H43=20,PRODUCT($I43:$K43),"")</f>
        <v/>
      </c>
      <c r="S43" s="20" t="str">
        <f>IF($H43=22,PRODUCT($I43:$K43),"")</f>
        <v/>
      </c>
      <c r="T43" s="20" t="str">
        <f>IF($H43=24,PRODUCT($I43:$K43),"")</f>
        <v/>
      </c>
      <c r="U43" s="20">
        <f>IF(COUNT($I43:$K43)=0,"",PRODUCT($I43:$K43))</f>
        <v>643.2</v>
      </c>
      <c r="V43" s="20">
        <f>IF($H43="","",U43*$H43^2/162)</f>
        <v>1016.26</v>
      </c>
      <c r="W43" s="24">
        <f>IF(V43="","",V43/1000)</f>
        <v>1.016</v>
      </c>
    </row>
    <row r="44" spans="1:23" x14ac:dyDescent="0.25">
      <c r="A44" s="15" t="s">
        <v>82</v>
      </c>
      <c r="B44" s="15" t="s">
        <v>105</v>
      </c>
      <c r="C44" s="15" t="s">
        <v>131</v>
      </c>
      <c r="D44" s="15" t="s">
        <v>133</v>
      </c>
      <c r="E44" s="15" t="s">
        <v>66</v>
      </c>
      <c r="F44" s="19" t="str">
        <f>IFERROR(VLOOKUP($E44,'POZ &amp; FİYAT'!$A$5:$C$44,3,FALSE),"")</f>
        <v>ton</v>
      </c>
      <c r="G44" s="15">
        <v>2</v>
      </c>
      <c r="H44" s="16">
        <v>8</v>
      </c>
      <c r="I44" s="16">
        <v>24</v>
      </c>
      <c r="J44" s="16">
        <v>30</v>
      </c>
      <c r="K44" s="16">
        <v>1.45</v>
      </c>
      <c r="L44" s="20">
        <f>IF($H44=8,PRODUCT($I44:$K44),"")</f>
        <v>1044</v>
      </c>
      <c r="M44" s="20" t="str">
        <f>IF($H44=10,PRODUCT($I44:$K44),"")</f>
        <v/>
      </c>
      <c r="N44" s="20" t="str">
        <f>IF($H44=12,PRODUCT($I44:$K44),"")</f>
        <v/>
      </c>
      <c r="O44" s="20" t="str">
        <f>IF($H44=14,PRODUCT($I44:$K44),"")</f>
        <v/>
      </c>
      <c r="P44" s="20" t="str">
        <f>IF($H44=16,PRODUCT($I44:$K44),"")</f>
        <v/>
      </c>
      <c r="Q44" s="20" t="str">
        <f>IF($H44=18,PRODUCT($I44:$K44),"")</f>
        <v/>
      </c>
      <c r="R44" s="20" t="str">
        <f>IF($H44=20,PRODUCT($I44:$K44),"")</f>
        <v/>
      </c>
      <c r="S44" s="20" t="str">
        <f>IF($H44=22,PRODUCT($I44:$K44),"")</f>
        <v/>
      </c>
      <c r="T44" s="20" t="str">
        <f>IF($H44=24,PRODUCT($I44:$K44),"")</f>
        <v/>
      </c>
      <c r="U44" s="20">
        <f>IF(COUNT($I44:$K44)=0,"",PRODUCT($I44:$K44))</f>
        <v>1044</v>
      </c>
      <c r="V44" s="20">
        <f>IF($H44="","",U44*$H44^2/162)</f>
        <v>412.38</v>
      </c>
      <c r="W44" s="24">
        <f>IF(V44="","",V44/1000)</f>
        <v>0.412</v>
      </c>
    </row>
    <row r="45" spans="1:23" x14ac:dyDescent="0.25">
      <c r="A45" s="17" t="s">
        <v>82</v>
      </c>
      <c r="B45" s="17" t="s">
        <v>105</v>
      </c>
      <c r="C45" s="17" t="s">
        <v>134</v>
      </c>
      <c r="D45" s="17" t="s">
        <v>135</v>
      </c>
      <c r="E45" s="17" t="s">
        <v>66</v>
      </c>
      <c r="F45" s="19" t="str">
        <f>IFERROR(VLOOKUP($E45,'POZ &amp; FİYAT'!$A$5:$C$44,3,FALSE),"")</f>
        <v>ton</v>
      </c>
      <c r="G45" s="17">
        <v>2</v>
      </c>
      <c r="H45" s="18">
        <v>14</v>
      </c>
      <c r="I45" s="18">
        <v>18</v>
      </c>
      <c r="J45" s="18">
        <v>4</v>
      </c>
      <c r="K45" s="18">
        <v>6.4</v>
      </c>
      <c r="L45" s="20" t="str">
        <f>IF($H45=8,PRODUCT($I45:$K45),"")</f>
        <v/>
      </c>
      <c r="M45" s="20" t="str">
        <f>IF($H45=10,PRODUCT($I45:$K45),"")</f>
        <v/>
      </c>
      <c r="N45" s="20" t="str">
        <f>IF($H45=12,PRODUCT($I45:$K45),"")</f>
        <v/>
      </c>
      <c r="O45" s="20">
        <f>IF($H45=14,PRODUCT($I45:$K45),"")</f>
        <v>460.8</v>
      </c>
      <c r="P45" s="20" t="str">
        <f>IF($H45=16,PRODUCT($I45:$K45),"")</f>
        <v/>
      </c>
      <c r="Q45" s="20" t="str">
        <f>IF($H45=18,PRODUCT($I45:$K45),"")</f>
        <v/>
      </c>
      <c r="R45" s="20" t="str">
        <f>IF($H45=20,PRODUCT($I45:$K45),"")</f>
        <v/>
      </c>
      <c r="S45" s="20" t="str">
        <f>IF($H45=22,PRODUCT($I45:$K45),"")</f>
        <v/>
      </c>
      <c r="T45" s="20" t="str">
        <f>IF($H45=24,PRODUCT($I45:$K45),"")</f>
        <v/>
      </c>
      <c r="U45" s="20">
        <f>IF(COUNT($I45:$K45)=0,"",PRODUCT($I45:$K45))</f>
        <v>460.8</v>
      </c>
      <c r="V45" s="20">
        <f>IF($H45="","",U45*$H45^2/162)</f>
        <v>557.57</v>
      </c>
      <c r="W45" s="24">
        <f>IF(V45="","",V45/1000)</f>
        <v>0.558</v>
      </c>
    </row>
    <row r="46" spans="1:23" x14ac:dyDescent="0.25">
      <c r="A46" s="15" t="s">
        <v>82</v>
      </c>
      <c r="B46" s="15" t="s">
        <v>105</v>
      </c>
      <c r="C46" s="15" t="s">
        <v>134</v>
      </c>
      <c r="D46" s="15" t="s">
        <v>136</v>
      </c>
      <c r="E46" s="15" t="s">
        <v>66</v>
      </c>
      <c r="F46" s="19" t="str">
        <f>IFERROR(VLOOKUP($E46,'POZ &amp; FİYAT'!$A$5:$C$44,3,FALSE),"")</f>
        <v>ton</v>
      </c>
      <c r="G46" s="15">
        <v>2</v>
      </c>
      <c r="H46" s="16">
        <v>12</v>
      </c>
      <c r="I46" s="16">
        <v>18</v>
      </c>
      <c r="J46" s="16">
        <v>3</v>
      </c>
      <c r="K46" s="16">
        <v>5.9</v>
      </c>
      <c r="L46" s="20" t="str">
        <f>IF($H46=8,PRODUCT($I46:$K46),"")</f>
        <v/>
      </c>
      <c r="M46" s="20" t="str">
        <f>IF($H46=10,PRODUCT($I46:$K46),"")</f>
        <v/>
      </c>
      <c r="N46" s="20">
        <f>IF($H46=12,PRODUCT($I46:$K46),"")</f>
        <v>318.6</v>
      </c>
      <c r="O46" s="20" t="str">
        <f>IF($H46=14,PRODUCT($I46:$K46),"")</f>
        <v/>
      </c>
      <c r="P46" s="20" t="str">
        <f>IF($H46=16,PRODUCT($I46:$K46),"")</f>
        <v/>
      </c>
      <c r="Q46" s="20" t="str">
        <f>IF($H46=18,PRODUCT($I46:$K46),"")</f>
        <v/>
      </c>
      <c r="R46" s="20" t="str">
        <f>IF($H46=20,PRODUCT($I46:$K46),"")</f>
        <v/>
      </c>
      <c r="S46" s="20" t="str">
        <f>IF($H46=22,PRODUCT($I46:$K46),"")</f>
        <v/>
      </c>
      <c r="T46" s="20" t="str">
        <f>IF($H46=24,PRODUCT($I46:$K46),"")</f>
        <v/>
      </c>
      <c r="U46" s="20">
        <f>IF(COUNT($I46:$K46)=0,"",PRODUCT($I46:$K46))</f>
        <v>318.6</v>
      </c>
      <c r="V46" s="20">
        <f>IF($H46="","",U46*$H46^2/162)</f>
        <v>283.24</v>
      </c>
      <c r="W46" s="24">
        <f>IF(V46="","",V46/1000)</f>
        <v>0.283</v>
      </c>
    </row>
    <row r="47" spans="1:23" x14ac:dyDescent="0.25">
      <c r="A47" s="17" t="s">
        <v>82</v>
      </c>
      <c r="B47" s="17" t="s">
        <v>105</v>
      </c>
      <c r="C47" s="17" t="s">
        <v>134</v>
      </c>
      <c r="D47" s="17" t="s">
        <v>137</v>
      </c>
      <c r="E47" s="17" t="s">
        <v>66</v>
      </c>
      <c r="F47" s="19" t="str">
        <f>IFERROR(VLOOKUP($E47,'POZ &amp; FİYAT'!$A$5:$C$44,3,FALSE),"")</f>
        <v>ton</v>
      </c>
      <c r="G47" s="17">
        <v>2</v>
      </c>
      <c r="H47" s="18">
        <v>8</v>
      </c>
      <c r="I47" s="18">
        <v>18</v>
      </c>
      <c r="J47" s="18">
        <v>42</v>
      </c>
      <c r="K47" s="18">
        <v>1.8</v>
      </c>
      <c r="L47" s="20">
        <f>IF($H47=8,PRODUCT($I47:$K47),"")</f>
        <v>1360.8</v>
      </c>
      <c r="M47" s="20" t="str">
        <f>IF($H47=10,PRODUCT($I47:$K47),"")</f>
        <v/>
      </c>
      <c r="N47" s="20" t="str">
        <f>IF($H47=12,PRODUCT($I47:$K47),"")</f>
        <v/>
      </c>
      <c r="O47" s="20" t="str">
        <f>IF($H47=14,PRODUCT($I47:$K47),"")</f>
        <v/>
      </c>
      <c r="P47" s="20" t="str">
        <f>IF($H47=16,PRODUCT($I47:$K47),"")</f>
        <v/>
      </c>
      <c r="Q47" s="20" t="str">
        <f>IF($H47=18,PRODUCT($I47:$K47),"")</f>
        <v/>
      </c>
      <c r="R47" s="20" t="str">
        <f>IF($H47=20,PRODUCT($I47:$K47),"")</f>
        <v/>
      </c>
      <c r="S47" s="20" t="str">
        <f>IF($H47=22,PRODUCT($I47:$K47),"")</f>
        <v/>
      </c>
      <c r="T47" s="20" t="str">
        <f>IF($H47=24,PRODUCT($I47:$K47),"")</f>
        <v/>
      </c>
      <c r="U47" s="20">
        <f>IF(COUNT($I47:$K47)=0,"",PRODUCT($I47:$K47))</f>
        <v>1360.8</v>
      </c>
      <c r="V47" s="20">
        <f>IF($H47="","",U47*$H47^2/162)</f>
        <v>537.52</v>
      </c>
      <c r="W47" s="24">
        <f>IF(V47="","",V47/1000)</f>
        <v>0.538</v>
      </c>
    </row>
    <row r="48" spans="1:23" x14ac:dyDescent="0.25">
      <c r="A48" s="15" t="s">
        <v>82</v>
      </c>
      <c r="B48" s="15" t="s">
        <v>105</v>
      </c>
      <c r="C48" s="15" t="s">
        <v>138</v>
      </c>
      <c r="D48" s="15" t="s">
        <v>139</v>
      </c>
      <c r="E48" s="15" t="s">
        <v>66</v>
      </c>
      <c r="F48" s="19" t="str">
        <f>IFERROR(VLOOKUP($E48,'POZ &amp; FİYAT'!$A$5:$C$44,3,FALSE),"")</f>
        <v>ton</v>
      </c>
      <c r="G48" s="15">
        <v>2</v>
      </c>
      <c r="H48" s="16">
        <v>10</v>
      </c>
      <c r="I48" s="16">
        <v>2</v>
      </c>
      <c r="J48" s="16">
        <v>165</v>
      </c>
      <c r="K48" s="16">
        <v>5.2</v>
      </c>
      <c r="L48" s="20" t="str">
        <f>IF($H48=8,PRODUCT($I48:$K48),"")</f>
        <v/>
      </c>
      <c r="M48" s="20">
        <f>IF($H48=10,PRODUCT($I48:$K48),"")</f>
        <v>1716</v>
      </c>
      <c r="N48" s="20" t="str">
        <f>IF($H48=12,PRODUCT($I48:$K48),"")</f>
        <v/>
      </c>
      <c r="O48" s="20" t="str">
        <f>IF($H48=14,PRODUCT($I48:$K48),"")</f>
        <v/>
      </c>
      <c r="P48" s="20" t="str">
        <f>IF($H48=16,PRODUCT($I48:$K48),"")</f>
        <v/>
      </c>
      <c r="Q48" s="20" t="str">
        <f>IF($H48=18,PRODUCT($I48:$K48),"")</f>
        <v/>
      </c>
      <c r="R48" s="20" t="str">
        <f>IF($H48=20,PRODUCT($I48:$K48),"")</f>
        <v/>
      </c>
      <c r="S48" s="20" t="str">
        <f>IF($H48=22,PRODUCT($I48:$K48),"")</f>
        <v/>
      </c>
      <c r="T48" s="20" t="str">
        <f>IF($H48=24,PRODUCT($I48:$K48),"")</f>
        <v/>
      </c>
      <c r="U48" s="20">
        <f>IF(COUNT($I48:$K48)=0,"",PRODUCT($I48:$K48))</f>
        <v>1716</v>
      </c>
      <c r="V48" s="20">
        <f>IF($H48="","",U48*$H48^2/162)</f>
        <v>1058.77</v>
      </c>
      <c r="W48" s="24">
        <f>IF(V48="","",V48/1000)</f>
        <v>1.059</v>
      </c>
    </row>
    <row r="49" spans="1:23" x14ac:dyDescent="0.25">
      <c r="A49" s="17" t="s">
        <v>82</v>
      </c>
      <c r="B49" s="17" t="s">
        <v>107</v>
      </c>
      <c r="C49" s="17" t="s">
        <v>131</v>
      </c>
      <c r="D49" s="17" t="s">
        <v>132</v>
      </c>
      <c r="E49" s="17" t="s">
        <v>66</v>
      </c>
      <c r="F49" s="19" t="str">
        <f>IFERROR(VLOOKUP($E49,'POZ &amp; FİYAT'!$A$5:$C$44,3,FALSE),"")</f>
        <v>ton</v>
      </c>
      <c r="G49" s="17">
        <v>2</v>
      </c>
      <c r="H49" s="18">
        <v>16</v>
      </c>
      <c r="I49" s="18">
        <v>24</v>
      </c>
      <c r="J49" s="18">
        <v>8</v>
      </c>
      <c r="K49" s="18">
        <v>3.35</v>
      </c>
      <c r="L49" s="20" t="str">
        <f>IF($H49=8,PRODUCT($I49:$K49),"")</f>
        <v/>
      </c>
      <c r="M49" s="20" t="str">
        <f>IF($H49=10,PRODUCT($I49:$K49),"")</f>
        <v/>
      </c>
      <c r="N49" s="20" t="str">
        <f>IF($H49=12,PRODUCT($I49:$K49),"")</f>
        <v/>
      </c>
      <c r="O49" s="20" t="str">
        <f>IF($H49=14,PRODUCT($I49:$K49),"")</f>
        <v/>
      </c>
      <c r="P49" s="20">
        <f>IF($H49=16,PRODUCT($I49:$K49),"")</f>
        <v>643.2</v>
      </c>
      <c r="Q49" s="20" t="str">
        <f>IF($H49=18,PRODUCT($I49:$K49),"")</f>
        <v/>
      </c>
      <c r="R49" s="20" t="str">
        <f>IF($H49=20,PRODUCT($I49:$K49),"")</f>
        <v/>
      </c>
      <c r="S49" s="20" t="str">
        <f>IF($H49=22,PRODUCT($I49:$K49),"")</f>
        <v/>
      </c>
      <c r="T49" s="20" t="str">
        <f>IF($H49=24,PRODUCT($I49:$K49),"")</f>
        <v/>
      </c>
      <c r="U49" s="20">
        <f>IF(COUNT($I49:$K49)=0,"",PRODUCT($I49:$K49))</f>
        <v>643.2</v>
      </c>
      <c r="V49" s="20">
        <f>IF($H49="","",U49*$H49^2/162)</f>
        <v>1016.26</v>
      </c>
      <c r="W49" s="24">
        <f>IF(V49="","",V49/1000)</f>
        <v>1.016</v>
      </c>
    </row>
    <row r="50" spans="1:23" x14ac:dyDescent="0.25">
      <c r="A50" s="15" t="s">
        <v>82</v>
      </c>
      <c r="B50" s="15" t="s">
        <v>107</v>
      </c>
      <c r="C50" s="15" t="s">
        <v>131</v>
      </c>
      <c r="D50" s="15" t="s">
        <v>133</v>
      </c>
      <c r="E50" s="15" t="s">
        <v>66</v>
      </c>
      <c r="F50" s="19" t="str">
        <f>IFERROR(VLOOKUP($E50,'POZ &amp; FİYAT'!$A$5:$C$44,3,FALSE),"")</f>
        <v>ton</v>
      </c>
      <c r="G50" s="15">
        <v>2</v>
      </c>
      <c r="H50" s="16">
        <v>8</v>
      </c>
      <c r="I50" s="16">
        <v>24</v>
      </c>
      <c r="J50" s="16">
        <v>30</v>
      </c>
      <c r="K50" s="16">
        <v>1.45</v>
      </c>
      <c r="L50" s="20">
        <f>IF($H50=8,PRODUCT($I50:$K50),"")</f>
        <v>1044</v>
      </c>
      <c r="M50" s="20" t="str">
        <f>IF($H50=10,PRODUCT($I50:$K50),"")</f>
        <v/>
      </c>
      <c r="N50" s="20" t="str">
        <f>IF($H50=12,PRODUCT($I50:$K50),"")</f>
        <v/>
      </c>
      <c r="O50" s="20" t="str">
        <f>IF($H50=14,PRODUCT($I50:$K50),"")</f>
        <v/>
      </c>
      <c r="P50" s="20" t="str">
        <f>IF($H50=16,PRODUCT($I50:$K50),"")</f>
        <v/>
      </c>
      <c r="Q50" s="20" t="str">
        <f>IF($H50=18,PRODUCT($I50:$K50),"")</f>
        <v/>
      </c>
      <c r="R50" s="20" t="str">
        <f>IF($H50=20,PRODUCT($I50:$K50),"")</f>
        <v/>
      </c>
      <c r="S50" s="20" t="str">
        <f>IF($H50=22,PRODUCT($I50:$K50),"")</f>
        <v/>
      </c>
      <c r="T50" s="20" t="str">
        <f>IF($H50=24,PRODUCT($I50:$K50),"")</f>
        <v/>
      </c>
      <c r="U50" s="20">
        <f>IF(COUNT($I50:$K50)=0,"",PRODUCT($I50:$K50))</f>
        <v>1044</v>
      </c>
      <c r="V50" s="20">
        <f>IF($H50="","",U50*$H50^2/162)</f>
        <v>412.38</v>
      </c>
      <c r="W50" s="24">
        <f>IF(V50="","",V50/1000)</f>
        <v>0.412</v>
      </c>
    </row>
    <row r="51" spans="1:23" x14ac:dyDescent="0.25">
      <c r="A51" s="17" t="s">
        <v>82</v>
      </c>
      <c r="B51" s="17" t="s">
        <v>107</v>
      </c>
      <c r="C51" s="17" t="s">
        <v>134</v>
      </c>
      <c r="D51" s="17" t="s">
        <v>135</v>
      </c>
      <c r="E51" s="17" t="s">
        <v>66</v>
      </c>
      <c r="F51" s="19" t="str">
        <f>IFERROR(VLOOKUP($E51,'POZ &amp; FİYAT'!$A$5:$C$44,3,FALSE),"")</f>
        <v>ton</v>
      </c>
      <c r="G51" s="17">
        <v>2</v>
      </c>
      <c r="H51" s="18">
        <v>14</v>
      </c>
      <c r="I51" s="18">
        <v>18</v>
      </c>
      <c r="J51" s="18">
        <v>4</v>
      </c>
      <c r="K51" s="18">
        <v>6.4</v>
      </c>
      <c r="L51" s="20" t="str">
        <f>IF($H51=8,PRODUCT($I51:$K51),"")</f>
        <v/>
      </c>
      <c r="M51" s="20" t="str">
        <f>IF($H51=10,PRODUCT($I51:$K51),"")</f>
        <v/>
      </c>
      <c r="N51" s="20" t="str">
        <f>IF($H51=12,PRODUCT($I51:$K51),"")</f>
        <v/>
      </c>
      <c r="O51" s="20">
        <f>IF($H51=14,PRODUCT($I51:$K51),"")</f>
        <v>460.8</v>
      </c>
      <c r="P51" s="20" t="str">
        <f>IF($H51=16,PRODUCT($I51:$K51),"")</f>
        <v/>
      </c>
      <c r="Q51" s="20" t="str">
        <f>IF($H51=18,PRODUCT($I51:$K51),"")</f>
        <v/>
      </c>
      <c r="R51" s="20" t="str">
        <f>IF($H51=20,PRODUCT($I51:$K51),"")</f>
        <v/>
      </c>
      <c r="S51" s="20" t="str">
        <f>IF($H51=22,PRODUCT($I51:$K51),"")</f>
        <v/>
      </c>
      <c r="T51" s="20" t="str">
        <f>IF($H51=24,PRODUCT($I51:$K51),"")</f>
        <v/>
      </c>
      <c r="U51" s="20">
        <f>IF(COUNT($I51:$K51)=0,"",PRODUCT($I51:$K51))</f>
        <v>460.8</v>
      </c>
      <c r="V51" s="20">
        <f>IF($H51="","",U51*$H51^2/162)</f>
        <v>557.57</v>
      </c>
      <c r="W51" s="24">
        <f>IF(V51="","",V51/1000)</f>
        <v>0.558</v>
      </c>
    </row>
    <row r="52" spans="1:23" x14ac:dyDescent="0.25">
      <c r="A52" s="15" t="s">
        <v>82</v>
      </c>
      <c r="B52" s="15" t="s">
        <v>107</v>
      </c>
      <c r="C52" s="15" t="s">
        <v>134</v>
      </c>
      <c r="D52" s="15" t="s">
        <v>136</v>
      </c>
      <c r="E52" s="15" t="s">
        <v>66</v>
      </c>
      <c r="F52" s="19" t="str">
        <f>IFERROR(VLOOKUP($E52,'POZ &amp; FİYAT'!$A$5:$C$44,3,FALSE),"")</f>
        <v>ton</v>
      </c>
      <c r="G52" s="15">
        <v>2</v>
      </c>
      <c r="H52" s="16">
        <v>12</v>
      </c>
      <c r="I52" s="16">
        <v>18</v>
      </c>
      <c r="J52" s="16">
        <v>3</v>
      </c>
      <c r="K52" s="16">
        <v>5.9</v>
      </c>
      <c r="L52" s="20" t="str">
        <f>IF($H52=8,PRODUCT($I52:$K52),"")</f>
        <v/>
      </c>
      <c r="M52" s="20" t="str">
        <f>IF($H52=10,PRODUCT($I52:$K52),"")</f>
        <v/>
      </c>
      <c r="N52" s="20">
        <f>IF($H52=12,PRODUCT($I52:$K52),"")</f>
        <v>318.6</v>
      </c>
      <c r="O52" s="20" t="str">
        <f>IF($H52=14,PRODUCT($I52:$K52),"")</f>
        <v/>
      </c>
      <c r="P52" s="20" t="str">
        <f>IF($H52=16,PRODUCT($I52:$K52),"")</f>
        <v/>
      </c>
      <c r="Q52" s="20" t="str">
        <f>IF($H52=18,PRODUCT($I52:$K52),"")</f>
        <v/>
      </c>
      <c r="R52" s="20" t="str">
        <f>IF($H52=20,PRODUCT($I52:$K52),"")</f>
        <v/>
      </c>
      <c r="S52" s="20" t="str">
        <f>IF($H52=22,PRODUCT($I52:$K52),"")</f>
        <v/>
      </c>
      <c r="T52" s="20" t="str">
        <f>IF($H52=24,PRODUCT($I52:$K52),"")</f>
        <v/>
      </c>
      <c r="U52" s="20">
        <f>IF(COUNT($I52:$K52)=0,"",PRODUCT($I52:$K52))</f>
        <v>318.6</v>
      </c>
      <c r="V52" s="20">
        <f>IF($H52="","",U52*$H52^2/162)</f>
        <v>283.24</v>
      </c>
      <c r="W52" s="24">
        <f>IF(V52="","",V52/1000)</f>
        <v>0.283</v>
      </c>
    </row>
    <row r="53" spans="1:23" x14ac:dyDescent="0.25">
      <c r="A53" s="17" t="s">
        <v>82</v>
      </c>
      <c r="B53" s="17" t="s">
        <v>107</v>
      </c>
      <c r="C53" s="17" t="s">
        <v>134</v>
      </c>
      <c r="D53" s="17" t="s">
        <v>137</v>
      </c>
      <c r="E53" s="17" t="s">
        <v>66</v>
      </c>
      <c r="F53" s="19" t="str">
        <f>IFERROR(VLOOKUP($E53,'POZ &amp; FİYAT'!$A$5:$C$44,3,FALSE),"")</f>
        <v>ton</v>
      </c>
      <c r="G53" s="17">
        <v>2</v>
      </c>
      <c r="H53" s="18">
        <v>8</v>
      </c>
      <c r="I53" s="18">
        <v>18</v>
      </c>
      <c r="J53" s="18">
        <v>42</v>
      </c>
      <c r="K53" s="18">
        <v>1.8</v>
      </c>
      <c r="L53" s="20">
        <f>IF($H53=8,PRODUCT($I53:$K53),"")</f>
        <v>1360.8</v>
      </c>
      <c r="M53" s="20" t="str">
        <f>IF($H53=10,PRODUCT($I53:$K53),"")</f>
        <v/>
      </c>
      <c r="N53" s="20" t="str">
        <f>IF($H53=12,PRODUCT($I53:$K53),"")</f>
        <v/>
      </c>
      <c r="O53" s="20" t="str">
        <f>IF($H53=14,PRODUCT($I53:$K53),"")</f>
        <v/>
      </c>
      <c r="P53" s="20" t="str">
        <f>IF($H53=16,PRODUCT($I53:$K53),"")</f>
        <v/>
      </c>
      <c r="Q53" s="20" t="str">
        <f>IF($H53=18,PRODUCT($I53:$K53),"")</f>
        <v/>
      </c>
      <c r="R53" s="20" t="str">
        <f>IF($H53=20,PRODUCT($I53:$K53),"")</f>
        <v/>
      </c>
      <c r="S53" s="20" t="str">
        <f>IF($H53=22,PRODUCT($I53:$K53),"")</f>
        <v/>
      </c>
      <c r="T53" s="20" t="str">
        <f>IF($H53=24,PRODUCT($I53:$K53),"")</f>
        <v/>
      </c>
      <c r="U53" s="20">
        <f>IF(COUNT($I53:$K53)=0,"",PRODUCT($I53:$K53))</f>
        <v>1360.8</v>
      </c>
      <c r="V53" s="20">
        <f>IF($H53="","",U53*$H53^2/162)</f>
        <v>537.52</v>
      </c>
      <c r="W53" s="24">
        <f>IF(V53="","",V53/1000)</f>
        <v>0.538</v>
      </c>
    </row>
    <row r="54" spans="1:23" x14ac:dyDescent="0.25">
      <c r="A54" s="15" t="s">
        <v>82</v>
      </c>
      <c r="B54" s="15" t="s">
        <v>107</v>
      </c>
      <c r="C54" s="15" t="s">
        <v>138</v>
      </c>
      <c r="D54" s="15" t="s">
        <v>139</v>
      </c>
      <c r="E54" s="15" t="s">
        <v>66</v>
      </c>
      <c r="F54" s="19" t="str">
        <f>IFERROR(VLOOKUP($E54,'POZ &amp; FİYAT'!$A$5:$C$44,3,FALSE),"")</f>
        <v>ton</v>
      </c>
      <c r="G54" s="15">
        <v>2</v>
      </c>
      <c r="H54" s="16">
        <v>10</v>
      </c>
      <c r="I54" s="16">
        <v>2</v>
      </c>
      <c r="J54" s="16">
        <v>165</v>
      </c>
      <c r="K54" s="16">
        <v>5.2</v>
      </c>
      <c r="L54" s="20" t="str">
        <f>IF($H54=8,PRODUCT($I54:$K54),"")</f>
        <v/>
      </c>
      <c r="M54" s="20">
        <f>IF($H54=10,PRODUCT($I54:$K54),"")</f>
        <v>1716</v>
      </c>
      <c r="N54" s="20" t="str">
        <f>IF($H54=12,PRODUCT($I54:$K54),"")</f>
        <v/>
      </c>
      <c r="O54" s="20" t="str">
        <f>IF($H54=14,PRODUCT($I54:$K54),"")</f>
        <v/>
      </c>
      <c r="P54" s="20" t="str">
        <f>IF($H54=16,PRODUCT($I54:$K54),"")</f>
        <v/>
      </c>
      <c r="Q54" s="20" t="str">
        <f>IF($H54=18,PRODUCT($I54:$K54),"")</f>
        <v/>
      </c>
      <c r="R54" s="20" t="str">
        <f>IF($H54=20,PRODUCT($I54:$K54),"")</f>
        <v/>
      </c>
      <c r="S54" s="20" t="str">
        <f>IF($H54=22,PRODUCT($I54:$K54),"")</f>
        <v/>
      </c>
      <c r="T54" s="20" t="str">
        <f>IF($H54=24,PRODUCT($I54:$K54),"")</f>
        <v/>
      </c>
      <c r="U54" s="20">
        <f>IF(COUNT($I54:$K54)=0,"",PRODUCT($I54:$K54))</f>
        <v>1716</v>
      </c>
      <c r="V54" s="20">
        <f>IF($H54="","",U54*$H54^2/162)</f>
        <v>1058.77</v>
      </c>
      <c r="W54" s="24">
        <f>IF(V54="","",V54/1000)</f>
        <v>1.059</v>
      </c>
    </row>
    <row r="55" spans="1:23" x14ac:dyDescent="0.25">
      <c r="A55" s="17" t="s">
        <v>82</v>
      </c>
      <c r="B55" s="17" t="s">
        <v>109</v>
      </c>
      <c r="C55" s="17" t="s">
        <v>131</v>
      </c>
      <c r="D55" s="17" t="s">
        <v>132</v>
      </c>
      <c r="E55" s="17" t="s">
        <v>66</v>
      </c>
      <c r="F55" s="19" t="str">
        <f>IFERROR(VLOOKUP($E55,'POZ &amp; FİYAT'!$A$5:$C$44,3,FALSE),"")</f>
        <v>ton</v>
      </c>
      <c r="G55" s="17">
        <v>2</v>
      </c>
      <c r="H55" s="18">
        <v>16</v>
      </c>
      <c r="I55" s="18">
        <v>24</v>
      </c>
      <c r="J55" s="18">
        <v>8</v>
      </c>
      <c r="K55" s="18">
        <v>3.35</v>
      </c>
      <c r="L55" s="20" t="str">
        <f>IF($H55=8,PRODUCT($I55:$K55),"")</f>
        <v/>
      </c>
      <c r="M55" s="20" t="str">
        <f>IF($H55=10,PRODUCT($I55:$K55),"")</f>
        <v/>
      </c>
      <c r="N55" s="20" t="str">
        <f>IF($H55=12,PRODUCT($I55:$K55),"")</f>
        <v/>
      </c>
      <c r="O55" s="20" t="str">
        <f>IF($H55=14,PRODUCT($I55:$K55),"")</f>
        <v/>
      </c>
      <c r="P55" s="20">
        <f>IF($H55=16,PRODUCT($I55:$K55),"")</f>
        <v>643.2</v>
      </c>
      <c r="Q55" s="20" t="str">
        <f>IF($H55=18,PRODUCT($I55:$K55),"")</f>
        <v/>
      </c>
      <c r="R55" s="20" t="str">
        <f>IF($H55=20,PRODUCT($I55:$K55),"")</f>
        <v/>
      </c>
      <c r="S55" s="20" t="str">
        <f>IF($H55=22,PRODUCT($I55:$K55),"")</f>
        <v/>
      </c>
      <c r="T55" s="20" t="str">
        <f>IF($H55=24,PRODUCT($I55:$K55),"")</f>
        <v/>
      </c>
      <c r="U55" s="20">
        <f>IF(COUNT($I55:$K55)=0,"",PRODUCT($I55:$K55))</f>
        <v>643.2</v>
      </c>
      <c r="V55" s="20">
        <f>IF($H55="","",U55*$H55^2/162)</f>
        <v>1016.26</v>
      </c>
      <c r="W55" s="24">
        <f>IF(V55="","",V55/1000)</f>
        <v>1.016</v>
      </c>
    </row>
    <row r="56" spans="1:23" x14ac:dyDescent="0.25">
      <c r="A56" s="15" t="s">
        <v>82</v>
      </c>
      <c r="B56" s="15" t="s">
        <v>109</v>
      </c>
      <c r="C56" s="15" t="s">
        <v>131</v>
      </c>
      <c r="D56" s="15" t="s">
        <v>133</v>
      </c>
      <c r="E56" s="15" t="s">
        <v>66</v>
      </c>
      <c r="F56" s="19" t="str">
        <f>IFERROR(VLOOKUP($E56,'POZ &amp; FİYAT'!$A$5:$C$44,3,FALSE),"")</f>
        <v>ton</v>
      </c>
      <c r="G56" s="15">
        <v>2</v>
      </c>
      <c r="H56" s="16">
        <v>8</v>
      </c>
      <c r="I56" s="16">
        <v>24</v>
      </c>
      <c r="J56" s="16">
        <v>30</v>
      </c>
      <c r="K56" s="16">
        <v>1.45</v>
      </c>
      <c r="L56" s="20">
        <f>IF($H56=8,PRODUCT($I56:$K56),"")</f>
        <v>1044</v>
      </c>
      <c r="M56" s="20" t="str">
        <f>IF($H56=10,PRODUCT($I56:$K56),"")</f>
        <v/>
      </c>
      <c r="N56" s="20" t="str">
        <f>IF($H56=12,PRODUCT($I56:$K56),"")</f>
        <v/>
      </c>
      <c r="O56" s="20" t="str">
        <f>IF($H56=14,PRODUCT($I56:$K56),"")</f>
        <v/>
      </c>
      <c r="P56" s="20" t="str">
        <f>IF($H56=16,PRODUCT($I56:$K56),"")</f>
        <v/>
      </c>
      <c r="Q56" s="20" t="str">
        <f>IF($H56=18,PRODUCT($I56:$K56),"")</f>
        <v/>
      </c>
      <c r="R56" s="20" t="str">
        <f>IF($H56=20,PRODUCT($I56:$K56),"")</f>
        <v/>
      </c>
      <c r="S56" s="20" t="str">
        <f>IF($H56=22,PRODUCT($I56:$K56),"")</f>
        <v/>
      </c>
      <c r="T56" s="20" t="str">
        <f>IF($H56=24,PRODUCT($I56:$K56),"")</f>
        <v/>
      </c>
      <c r="U56" s="20">
        <f>IF(COUNT($I56:$K56)=0,"",PRODUCT($I56:$K56))</f>
        <v>1044</v>
      </c>
      <c r="V56" s="20">
        <f>IF($H56="","",U56*$H56^2/162)</f>
        <v>412.38</v>
      </c>
      <c r="W56" s="24">
        <f>IF(V56="","",V56/1000)</f>
        <v>0.412</v>
      </c>
    </row>
    <row r="57" spans="1:23" x14ac:dyDescent="0.25">
      <c r="A57" s="17" t="s">
        <v>82</v>
      </c>
      <c r="B57" s="17" t="s">
        <v>109</v>
      </c>
      <c r="C57" s="17" t="s">
        <v>134</v>
      </c>
      <c r="D57" s="17" t="s">
        <v>135</v>
      </c>
      <c r="E57" s="17" t="s">
        <v>66</v>
      </c>
      <c r="F57" s="19" t="str">
        <f>IFERROR(VLOOKUP($E57,'POZ &amp; FİYAT'!$A$5:$C$44,3,FALSE),"")</f>
        <v>ton</v>
      </c>
      <c r="G57" s="17">
        <v>2</v>
      </c>
      <c r="H57" s="18">
        <v>14</v>
      </c>
      <c r="I57" s="18">
        <v>18</v>
      </c>
      <c r="J57" s="18">
        <v>4</v>
      </c>
      <c r="K57" s="18">
        <v>6.4</v>
      </c>
      <c r="L57" s="20" t="str">
        <f>IF($H57=8,PRODUCT($I57:$K57),"")</f>
        <v/>
      </c>
      <c r="M57" s="20" t="str">
        <f>IF($H57=10,PRODUCT($I57:$K57),"")</f>
        <v/>
      </c>
      <c r="N57" s="20" t="str">
        <f>IF($H57=12,PRODUCT($I57:$K57),"")</f>
        <v/>
      </c>
      <c r="O57" s="20">
        <f>IF($H57=14,PRODUCT($I57:$K57),"")</f>
        <v>460.8</v>
      </c>
      <c r="P57" s="20" t="str">
        <f>IF($H57=16,PRODUCT($I57:$K57),"")</f>
        <v/>
      </c>
      <c r="Q57" s="20" t="str">
        <f>IF($H57=18,PRODUCT($I57:$K57),"")</f>
        <v/>
      </c>
      <c r="R57" s="20" t="str">
        <f>IF($H57=20,PRODUCT($I57:$K57),"")</f>
        <v/>
      </c>
      <c r="S57" s="20" t="str">
        <f>IF($H57=22,PRODUCT($I57:$K57),"")</f>
        <v/>
      </c>
      <c r="T57" s="20" t="str">
        <f>IF($H57=24,PRODUCT($I57:$K57),"")</f>
        <v/>
      </c>
      <c r="U57" s="20">
        <f>IF(COUNT($I57:$K57)=0,"",PRODUCT($I57:$K57))</f>
        <v>460.8</v>
      </c>
      <c r="V57" s="20">
        <f>IF($H57="","",U57*$H57^2/162)</f>
        <v>557.57</v>
      </c>
      <c r="W57" s="24">
        <f>IF(V57="","",V57/1000)</f>
        <v>0.558</v>
      </c>
    </row>
    <row r="58" spans="1:23" x14ac:dyDescent="0.25">
      <c r="A58" s="15" t="s">
        <v>82</v>
      </c>
      <c r="B58" s="15" t="s">
        <v>109</v>
      </c>
      <c r="C58" s="15" t="s">
        <v>134</v>
      </c>
      <c r="D58" s="15" t="s">
        <v>136</v>
      </c>
      <c r="E58" s="15" t="s">
        <v>66</v>
      </c>
      <c r="F58" s="19" t="str">
        <f>IFERROR(VLOOKUP($E58,'POZ &amp; FİYAT'!$A$5:$C$44,3,FALSE),"")</f>
        <v>ton</v>
      </c>
      <c r="G58" s="15">
        <v>2</v>
      </c>
      <c r="H58" s="16">
        <v>12</v>
      </c>
      <c r="I58" s="16">
        <v>18</v>
      </c>
      <c r="J58" s="16">
        <v>3</v>
      </c>
      <c r="K58" s="16">
        <v>5.9</v>
      </c>
      <c r="L58" s="20" t="str">
        <f>IF($H58=8,PRODUCT($I58:$K58),"")</f>
        <v/>
      </c>
      <c r="M58" s="20" t="str">
        <f>IF($H58=10,PRODUCT($I58:$K58),"")</f>
        <v/>
      </c>
      <c r="N58" s="20">
        <f>IF($H58=12,PRODUCT($I58:$K58),"")</f>
        <v>318.6</v>
      </c>
      <c r="O58" s="20" t="str">
        <f>IF($H58=14,PRODUCT($I58:$K58),"")</f>
        <v/>
      </c>
      <c r="P58" s="20" t="str">
        <f>IF($H58=16,PRODUCT($I58:$K58),"")</f>
        <v/>
      </c>
      <c r="Q58" s="20" t="str">
        <f>IF($H58=18,PRODUCT($I58:$K58),"")</f>
        <v/>
      </c>
      <c r="R58" s="20" t="str">
        <f>IF($H58=20,PRODUCT($I58:$K58),"")</f>
        <v/>
      </c>
      <c r="S58" s="20" t="str">
        <f>IF($H58=22,PRODUCT($I58:$K58),"")</f>
        <v/>
      </c>
      <c r="T58" s="20" t="str">
        <f>IF($H58=24,PRODUCT($I58:$K58),"")</f>
        <v/>
      </c>
      <c r="U58" s="20">
        <f>IF(COUNT($I58:$K58)=0,"",PRODUCT($I58:$K58))</f>
        <v>318.6</v>
      </c>
      <c r="V58" s="20">
        <f>IF($H58="","",U58*$H58^2/162)</f>
        <v>283.24</v>
      </c>
      <c r="W58" s="24">
        <f>IF(V58="","",V58/1000)</f>
        <v>0.283</v>
      </c>
    </row>
    <row r="59" spans="1:23" x14ac:dyDescent="0.25">
      <c r="A59" s="17" t="s">
        <v>82</v>
      </c>
      <c r="B59" s="17" t="s">
        <v>109</v>
      </c>
      <c r="C59" s="17" t="s">
        <v>134</v>
      </c>
      <c r="D59" s="17" t="s">
        <v>137</v>
      </c>
      <c r="E59" s="17" t="s">
        <v>66</v>
      </c>
      <c r="F59" s="19" t="str">
        <f>IFERROR(VLOOKUP($E59,'POZ &amp; FİYAT'!$A$5:$C$44,3,FALSE),"")</f>
        <v>ton</v>
      </c>
      <c r="G59" s="17">
        <v>2</v>
      </c>
      <c r="H59" s="18">
        <v>8</v>
      </c>
      <c r="I59" s="18">
        <v>18</v>
      </c>
      <c r="J59" s="18">
        <v>42</v>
      </c>
      <c r="K59" s="18">
        <v>1.8</v>
      </c>
      <c r="L59" s="20">
        <f>IF($H59=8,PRODUCT($I59:$K59),"")</f>
        <v>1360.8</v>
      </c>
      <c r="M59" s="20" t="str">
        <f>IF($H59=10,PRODUCT($I59:$K59),"")</f>
        <v/>
      </c>
      <c r="N59" s="20" t="str">
        <f>IF($H59=12,PRODUCT($I59:$K59),"")</f>
        <v/>
      </c>
      <c r="O59" s="20" t="str">
        <f>IF($H59=14,PRODUCT($I59:$K59),"")</f>
        <v/>
      </c>
      <c r="P59" s="20" t="str">
        <f>IF($H59=16,PRODUCT($I59:$K59),"")</f>
        <v/>
      </c>
      <c r="Q59" s="20" t="str">
        <f>IF($H59=18,PRODUCT($I59:$K59),"")</f>
        <v/>
      </c>
      <c r="R59" s="20" t="str">
        <f>IF($H59=20,PRODUCT($I59:$K59),"")</f>
        <v/>
      </c>
      <c r="S59" s="20" t="str">
        <f>IF($H59=22,PRODUCT($I59:$K59),"")</f>
        <v/>
      </c>
      <c r="T59" s="20" t="str">
        <f>IF($H59=24,PRODUCT($I59:$K59),"")</f>
        <v/>
      </c>
      <c r="U59" s="20">
        <f>IF(COUNT($I59:$K59)=0,"",PRODUCT($I59:$K59))</f>
        <v>1360.8</v>
      </c>
      <c r="V59" s="20">
        <f>IF($H59="","",U59*$H59^2/162)</f>
        <v>537.52</v>
      </c>
      <c r="W59" s="24">
        <f>IF(V59="","",V59/1000)</f>
        <v>0.538</v>
      </c>
    </row>
    <row r="60" spans="1:23" x14ac:dyDescent="0.25">
      <c r="A60" s="15" t="s">
        <v>82</v>
      </c>
      <c r="B60" s="15" t="s">
        <v>109</v>
      </c>
      <c r="C60" s="15" t="s">
        <v>138</v>
      </c>
      <c r="D60" s="15" t="s">
        <v>139</v>
      </c>
      <c r="E60" s="15" t="s">
        <v>66</v>
      </c>
      <c r="F60" s="19" t="str">
        <f>IFERROR(VLOOKUP($E60,'POZ &amp; FİYAT'!$A$5:$C$44,3,FALSE),"")</f>
        <v>ton</v>
      </c>
      <c r="G60" s="15">
        <v>2</v>
      </c>
      <c r="H60" s="16">
        <v>10</v>
      </c>
      <c r="I60" s="16">
        <v>2</v>
      </c>
      <c r="J60" s="16">
        <v>165</v>
      </c>
      <c r="K60" s="16">
        <v>5.2</v>
      </c>
      <c r="L60" s="20" t="str">
        <f>IF($H60=8,PRODUCT($I60:$K60),"")</f>
        <v/>
      </c>
      <c r="M60" s="20">
        <f>IF($H60=10,PRODUCT($I60:$K60),"")</f>
        <v>1716</v>
      </c>
      <c r="N60" s="20" t="str">
        <f>IF($H60=12,PRODUCT($I60:$K60),"")</f>
        <v/>
      </c>
      <c r="O60" s="20" t="str">
        <f>IF($H60=14,PRODUCT($I60:$K60),"")</f>
        <v/>
      </c>
      <c r="P60" s="20" t="str">
        <f>IF($H60=16,PRODUCT($I60:$K60),"")</f>
        <v/>
      </c>
      <c r="Q60" s="20" t="str">
        <f>IF($H60=18,PRODUCT($I60:$K60),"")</f>
        <v/>
      </c>
      <c r="R60" s="20" t="str">
        <f>IF($H60=20,PRODUCT($I60:$K60),"")</f>
        <v/>
      </c>
      <c r="S60" s="20" t="str">
        <f>IF($H60=22,PRODUCT($I60:$K60),"")</f>
        <v/>
      </c>
      <c r="T60" s="20" t="str">
        <f>IF($H60=24,PRODUCT($I60:$K60),"")</f>
        <v/>
      </c>
      <c r="U60" s="20">
        <f>IF(COUNT($I60:$K60)=0,"",PRODUCT($I60:$K60))</f>
        <v>1716</v>
      </c>
      <c r="V60" s="20">
        <f>IF($H60="","",U60*$H60^2/162)</f>
        <v>1058.77</v>
      </c>
      <c r="W60" s="24">
        <f>IF(V60="","",V60/1000)</f>
        <v>1.059</v>
      </c>
    </row>
    <row r="61" spans="1:23" x14ac:dyDescent="0.25">
      <c r="A61" s="17" t="s">
        <v>82</v>
      </c>
      <c r="B61" s="17" t="s">
        <v>111</v>
      </c>
      <c r="C61" s="17" t="s">
        <v>131</v>
      </c>
      <c r="D61" s="17" t="s">
        <v>132</v>
      </c>
      <c r="E61" s="17" t="s">
        <v>66</v>
      </c>
      <c r="F61" s="19" t="str">
        <f>IFERROR(VLOOKUP($E61,'POZ &amp; FİYAT'!$A$5:$C$44,3,FALSE),"")</f>
        <v>ton</v>
      </c>
      <c r="G61" s="17">
        <v>2</v>
      </c>
      <c r="H61" s="18">
        <v>16</v>
      </c>
      <c r="I61" s="18">
        <v>24</v>
      </c>
      <c r="J61" s="18">
        <v>8</v>
      </c>
      <c r="K61" s="18">
        <v>3.35</v>
      </c>
      <c r="L61" s="20" t="str">
        <f>IF($H61=8,PRODUCT($I61:$K61),"")</f>
        <v/>
      </c>
      <c r="M61" s="20" t="str">
        <f>IF($H61=10,PRODUCT($I61:$K61),"")</f>
        <v/>
      </c>
      <c r="N61" s="20" t="str">
        <f>IF($H61=12,PRODUCT($I61:$K61),"")</f>
        <v/>
      </c>
      <c r="O61" s="20" t="str">
        <f>IF($H61=14,PRODUCT($I61:$K61),"")</f>
        <v/>
      </c>
      <c r="P61" s="20">
        <f>IF($H61=16,PRODUCT($I61:$K61),"")</f>
        <v>643.2</v>
      </c>
      <c r="Q61" s="20" t="str">
        <f>IF($H61=18,PRODUCT($I61:$K61),"")</f>
        <v/>
      </c>
      <c r="R61" s="20" t="str">
        <f>IF($H61=20,PRODUCT($I61:$K61),"")</f>
        <v/>
      </c>
      <c r="S61" s="20" t="str">
        <f>IF($H61=22,PRODUCT($I61:$K61),"")</f>
        <v/>
      </c>
      <c r="T61" s="20" t="str">
        <f>IF($H61=24,PRODUCT($I61:$K61),"")</f>
        <v/>
      </c>
      <c r="U61" s="20">
        <f>IF(COUNT($I61:$K61)=0,"",PRODUCT($I61:$K61))</f>
        <v>643.2</v>
      </c>
      <c r="V61" s="20">
        <f>IF($H61="","",U61*$H61^2/162)</f>
        <v>1016.26</v>
      </c>
      <c r="W61" s="24">
        <f>IF(V61="","",V61/1000)</f>
        <v>1.016</v>
      </c>
    </row>
    <row r="62" spans="1:23" x14ac:dyDescent="0.25">
      <c r="A62" s="15" t="s">
        <v>82</v>
      </c>
      <c r="B62" s="15" t="s">
        <v>111</v>
      </c>
      <c r="C62" s="15" t="s">
        <v>131</v>
      </c>
      <c r="D62" s="15" t="s">
        <v>133</v>
      </c>
      <c r="E62" s="15" t="s">
        <v>66</v>
      </c>
      <c r="F62" s="19" t="str">
        <f>IFERROR(VLOOKUP($E62,'POZ &amp; FİYAT'!$A$5:$C$44,3,FALSE),"")</f>
        <v>ton</v>
      </c>
      <c r="G62" s="15">
        <v>2</v>
      </c>
      <c r="H62" s="16">
        <v>8</v>
      </c>
      <c r="I62" s="16">
        <v>24</v>
      </c>
      <c r="J62" s="16">
        <v>30</v>
      </c>
      <c r="K62" s="16">
        <v>1.45</v>
      </c>
      <c r="L62" s="20">
        <f>IF($H62=8,PRODUCT($I62:$K62),"")</f>
        <v>1044</v>
      </c>
      <c r="M62" s="20" t="str">
        <f>IF($H62=10,PRODUCT($I62:$K62),"")</f>
        <v/>
      </c>
      <c r="N62" s="20" t="str">
        <f>IF($H62=12,PRODUCT($I62:$K62),"")</f>
        <v/>
      </c>
      <c r="O62" s="20" t="str">
        <f>IF($H62=14,PRODUCT($I62:$K62),"")</f>
        <v/>
      </c>
      <c r="P62" s="20" t="str">
        <f>IF($H62=16,PRODUCT($I62:$K62),"")</f>
        <v/>
      </c>
      <c r="Q62" s="20" t="str">
        <f>IF($H62=18,PRODUCT($I62:$K62),"")</f>
        <v/>
      </c>
      <c r="R62" s="20" t="str">
        <f>IF($H62=20,PRODUCT($I62:$K62),"")</f>
        <v/>
      </c>
      <c r="S62" s="20" t="str">
        <f>IF($H62=22,PRODUCT($I62:$K62),"")</f>
        <v/>
      </c>
      <c r="T62" s="20" t="str">
        <f>IF($H62=24,PRODUCT($I62:$K62),"")</f>
        <v/>
      </c>
      <c r="U62" s="20">
        <f>IF(COUNT($I62:$K62)=0,"",PRODUCT($I62:$K62))</f>
        <v>1044</v>
      </c>
      <c r="V62" s="20">
        <f>IF($H62="","",U62*$H62^2/162)</f>
        <v>412.38</v>
      </c>
      <c r="W62" s="24">
        <f>IF(V62="","",V62/1000)</f>
        <v>0.412</v>
      </c>
    </row>
    <row r="63" spans="1:23" x14ac:dyDescent="0.25">
      <c r="A63" s="17" t="s">
        <v>82</v>
      </c>
      <c r="B63" s="17" t="s">
        <v>111</v>
      </c>
      <c r="C63" s="17" t="s">
        <v>134</v>
      </c>
      <c r="D63" s="17" t="s">
        <v>135</v>
      </c>
      <c r="E63" s="17" t="s">
        <v>66</v>
      </c>
      <c r="F63" s="19" t="str">
        <f>IFERROR(VLOOKUP($E63,'POZ &amp; FİYAT'!$A$5:$C$44,3,FALSE),"")</f>
        <v>ton</v>
      </c>
      <c r="G63" s="17">
        <v>2</v>
      </c>
      <c r="H63" s="18">
        <v>14</v>
      </c>
      <c r="I63" s="18">
        <v>18</v>
      </c>
      <c r="J63" s="18">
        <v>4</v>
      </c>
      <c r="K63" s="18">
        <v>6.4</v>
      </c>
      <c r="L63" s="20" t="str">
        <f>IF($H63=8,PRODUCT($I63:$K63),"")</f>
        <v/>
      </c>
      <c r="M63" s="20" t="str">
        <f>IF($H63=10,PRODUCT($I63:$K63),"")</f>
        <v/>
      </c>
      <c r="N63" s="20" t="str">
        <f>IF($H63=12,PRODUCT($I63:$K63),"")</f>
        <v/>
      </c>
      <c r="O63" s="20">
        <f>IF($H63=14,PRODUCT($I63:$K63),"")</f>
        <v>460.8</v>
      </c>
      <c r="P63" s="20" t="str">
        <f>IF($H63=16,PRODUCT($I63:$K63),"")</f>
        <v/>
      </c>
      <c r="Q63" s="20" t="str">
        <f>IF($H63=18,PRODUCT($I63:$K63),"")</f>
        <v/>
      </c>
      <c r="R63" s="20" t="str">
        <f>IF($H63=20,PRODUCT($I63:$K63),"")</f>
        <v/>
      </c>
      <c r="S63" s="20" t="str">
        <f>IF($H63=22,PRODUCT($I63:$K63),"")</f>
        <v/>
      </c>
      <c r="T63" s="20" t="str">
        <f>IF($H63=24,PRODUCT($I63:$K63),"")</f>
        <v/>
      </c>
      <c r="U63" s="20">
        <f>IF(COUNT($I63:$K63)=0,"",PRODUCT($I63:$K63))</f>
        <v>460.8</v>
      </c>
      <c r="V63" s="20">
        <f>IF($H63="","",U63*$H63^2/162)</f>
        <v>557.57</v>
      </c>
      <c r="W63" s="24">
        <f>IF(V63="","",V63/1000)</f>
        <v>0.558</v>
      </c>
    </row>
    <row r="64" spans="1:23" x14ac:dyDescent="0.25">
      <c r="A64" s="15" t="s">
        <v>82</v>
      </c>
      <c r="B64" s="15" t="s">
        <v>111</v>
      </c>
      <c r="C64" s="15" t="s">
        <v>134</v>
      </c>
      <c r="D64" s="15" t="s">
        <v>136</v>
      </c>
      <c r="E64" s="15" t="s">
        <v>66</v>
      </c>
      <c r="F64" s="19" t="str">
        <f>IFERROR(VLOOKUP($E64,'POZ &amp; FİYAT'!$A$5:$C$44,3,FALSE),"")</f>
        <v>ton</v>
      </c>
      <c r="G64" s="15">
        <v>2</v>
      </c>
      <c r="H64" s="16">
        <v>12</v>
      </c>
      <c r="I64" s="16">
        <v>18</v>
      </c>
      <c r="J64" s="16">
        <v>3</v>
      </c>
      <c r="K64" s="16">
        <v>5.9</v>
      </c>
      <c r="L64" s="20" t="str">
        <f>IF($H64=8,PRODUCT($I64:$K64),"")</f>
        <v/>
      </c>
      <c r="M64" s="20" t="str">
        <f>IF($H64=10,PRODUCT($I64:$K64),"")</f>
        <v/>
      </c>
      <c r="N64" s="20">
        <f>IF($H64=12,PRODUCT($I64:$K64),"")</f>
        <v>318.6</v>
      </c>
      <c r="O64" s="20" t="str">
        <f>IF($H64=14,PRODUCT($I64:$K64),"")</f>
        <v/>
      </c>
      <c r="P64" s="20" t="str">
        <f>IF($H64=16,PRODUCT($I64:$K64),"")</f>
        <v/>
      </c>
      <c r="Q64" s="20" t="str">
        <f>IF($H64=18,PRODUCT($I64:$K64),"")</f>
        <v/>
      </c>
      <c r="R64" s="20" t="str">
        <f>IF($H64=20,PRODUCT($I64:$K64),"")</f>
        <v/>
      </c>
      <c r="S64" s="20" t="str">
        <f>IF($H64=22,PRODUCT($I64:$K64),"")</f>
        <v/>
      </c>
      <c r="T64" s="20" t="str">
        <f>IF($H64=24,PRODUCT($I64:$K64),"")</f>
        <v/>
      </c>
      <c r="U64" s="20">
        <f>IF(COUNT($I64:$K64)=0,"",PRODUCT($I64:$K64))</f>
        <v>318.6</v>
      </c>
      <c r="V64" s="20">
        <f>IF($H64="","",U64*$H64^2/162)</f>
        <v>283.24</v>
      </c>
      <c r="W64" s="24">
        <f>IF(V64="","",V64/1000)</f>
        <v>0.283</v>
      </c>
    </row>
    <row r="65" spans="1:23" x14ac:dyDescent="0.25">
      <c r="A65" s="17" t="s">
        <v>82</v>
      </c>
      <c r="B65" s="17" t="s">
        <v>111</v>
      </c>
      <c r="C65" s="17" t="s">
        <v>134</v>
      </c>
      <c r="D65" s="17" t="s">
        <v>137</v>
      </c>
      <c r="E65" s="17" t="s">
        <v>66</v>
      </c>
      <c r="F65" s="19" t="str">
        <f>IFERROR(VLOOKUP($E65,'POZ &amp; FİYAT'!$A$5:$C$44,3,FALSE),"")</f>
        <v>ton</v>
      </c>
      <c r="G65" s="17">
        <v>2</v>
      </c>
      <c r="H65" s="18">
        <v>8</v>
      </c>
      <c r="I65" s="18">
        <v>18</v>
      </c>
      <c r="J65" s="18">
        <v>42</v>
      </c>
      <c r="K65" s="18">
        <v>1.8</v>
      </c>
      <c r="L65" s="20">
        <f>IF($H65=8,PRODUCT($I65:$K65),"")</f>
        <v>1360.8</v>
      </c>
      <c r="M65" s="20" t="str">
        <f>IF($H65=10,PRODUCT($I65:$K65),"")</f>
        <v/>
      </c>
      <c r="N65" s="20" t="str">
        <f>IF($H65=12,PRODUCT($I65:$K65),"")</f>
        <v/>
      </c>
      <c r="O65" s="20" t="str">
        <f>IF($H65=14,PRODUCT($I65:$K65),"")</f>
        <v/>
      </c>
      <c r="P65" s="20" t="str">
        <f>IF($H65=16,PRODUCT($I65:$K65),"")</f>
        <v/>
      </c>
      <c r="Q65" s="20" t="str">
        <f>IF($H65=18,PRODUCT($I65:$K65),"")</f>
        <v/>
      </c>
      <c r="R65" s="20" t="str">
        <f>IF($H65=20,PRODUCT($I65:$K65),"")</f>
        <v/>
      </c>
      <c r="S65" s="20" t="str">
        <f>IF($H65=22,PRODUCT($I65:$K65),"")</f>
        <v/>
      </c>
      <c r="T65" s="20" t="str">
        <f>IF($H65=24,PRODUCT($I65:$K65),"")</f>
        <v/>
      </c>
      <c r="U65" s="20">
        <f>IF(COUNT($I65:$K65)=0,"",PRODUCT($I65:$K65))</f>
        <v>1360.8</v>
      </c>
      <c r="V65" s="20">
        <f>IF($H65="","",U65*$H65^2/162)</f>
        <v>537.52</v>
      </c>
      <c r="W65" s="24">
        <f>IF(V65="","",V65/1000)</f>
        <v>0.538</v>
      </c>
    </row>
    <row r="66" spans="1:23" x14ac:dyDescent="0.25">
      <c r="A66" s="15" t="s">
        <v>82</v>
      </c>
      <c r="B66" s="15" t="s">
        <v>111</v>
      </c>
      <c r="C66" s="15" t="s">
        <v>138</v>
      </c>
      <c r="D66" s="15" t="s">
        <v>139</v>
      </c>
      <c r="E66" s="15" t="s">
        <v>66</v>
      </c>
      <c r="F66" s="19" t="str">
        <f>IFERROR(VLOOKUP($E66,'POZ &amp; FİYAT'!$A$5:$C$44,3,FALSE),"")</f>
        <v>ton</v>
      </c>
      <c r="G66" s="15">
        <v>2</v>
      </c>
      <c r="H66" s="16">
        <v>10</v>
      </c>
      <c r="I66" s="16">
        <v>2</v>
      </c>
      <c r="J66" s="16">
        <v>165</v>
      </c>
      <c r="K66" s="16">
        <v>5.2</v>
      </c>
      <c r="L66" s="20" t="str">
        <f>IF($H66=8,PRODUCT($I66:$K66),"")</f>
        <v/>
      </c>
      <c r="M66" s="20">
        <f>IF($H66=10,PRODUCT($I66:$K66),"")</f>
        <v>1716</v>
      </c>
      <c r="N66" s="20" t="str">
        <f>IF($H66=12,PRODUCT($I66:$K66),"")</f>
        <v/>
      </c>
      <c r="O66" s="20" t="str">
        <f>IF($H66=14,PRODUCT($I66:$K66),"")</f>
        <v/>
      </c>
      <c r="P66" s="20" t="str">
        <f>IF($H66=16,PRODUCT($I66:$K66),"")</f>
        <v/>
      </c>
      <c r="Q66" s="20" t="str">
        <f>IF($H66=18,PRODUCT($I66:$K66),"")</f>
        <v/>
      </c>
      <c r="R66" s="20" t="str">
        <f>IF($H66=20,PRODUCT($I66:$K66),"")</f>
        <v/>
      </c>
      <c r="S66" s="20" t="str">
        <f>IF($H66=22,PRODUCT($I66:$K66),"")</f>
        <v/>
      </c>
      <c r="T66" s="20" t="str">
        <f>IF($H66=24,PRODUCT($I66:$K66),"")</f>
        <v/>
      </c>
      <c r="U66" s="20">
        <f>IF(COUNT($I66:$K66)=0,"",PRODUCT($I66:$K66))</f>
        <v>1716</v>
      </c>
      <c r="V66" s="20">
        <f>IF($H66="","",U66*$H66^2/162)</f>
        <v>1058.77</v>
      </c>
      <c r="W66" s="24">
        <f>IF(V66="","",V66/1000)</f>
        <v>1.059</v>
      </c>
    </row>
    <row r="67" spans="1:23" x14ac:dyDescent="0.25">
      <c r="A67" s="17"/>
      <c r="B67" s="17"/>
      <c r="C67" s="17"/>
      <c r="D67" s="17"/>
      <c r="E67" s="17"/>
      <c r="F67" s="19" t="str">
        <f>IFERROR(VLOOKUP($E67,'POZ &amp; FİYAT'!$A$5:$C$44,3,FALSE),"")</f>
        <v/>
      </c>
      <c r="G67" s="17"/>
      <c r="H67" s="18"/>
      <c r="I67" s="18"/>
      <c r="J67" s="18"/>
      <c r="K67" s="18"/>
      <c r="L67" s="20" t="str">
        <f>IF($H67=8,PRODUCT($I67:$K67),"")</f>
        <v/>
      </c>
      <c r="M67" s="20" t="str">
        <f>IF($H67=10,PRODUCT($I67:$K67),"")</f>
        <v/>
      </c>
      <c r="N67" s="20" t="str">
        <f>IF($H67=12,PRODUCT($I67:$K67),"")</f>
        <v/>
      </c>
      <c r="O67" s="20" t="str">
        <f>IF($H67=14,PRODUCT($I67:$K67),"")</f>
        <v/>
      </c>
      <c r="P67" s="20" t="str">
        <f>IF($H67=16,PRODUCT($I67:$K67),"")</f>
        <v/>
      </c>
      <c r="Q67" s="20" t="str">
        <f>IF($H67=18,PRODUCT($I67:$K67),"")</f>
        <v/>
      </c>
      <c r="R67" s="20" t="str">
        <f>IF($H67=20,PRODUCT($I67:$K67),"")</f>
        <v/>
      </c>
      <c r="S67" s="20" t="str">
        <f>IF($H67=22,PRODUCT($I67:$K67),"")</f>
        <v/>
      </c>
      <c r="T67" s="20" t="str">
        <f>IF($H67=24,PRODUCT($I67:$K67),"")</f>
        <v/>
      </c>
      <c r="U67" s="20" t="str">
        <f>IF(COUNT($I67:$K67)=0,"",PRODUCT($I67:$K67))</f>
        <v/>
      </c>
      <c r="V67" s="20" t="str">
        <f>IF($H67="","",U67*$H67^2/162)</f>
        <v/>
      </c>
      <c r="W67" s="24" t="str">
        <f>IF(V67="","",V67/1000)</f>
        <v/>
      </c>
    </row>
    <row r="68" spans="1:23" x14ac:dyDescent="0.25">
      <c r="A68" s="15"/>
      <c r="B68" s="15"/>
      <c r="C68" s="15"/>
      <c r="D68" s="15"/>
      <c r="E68" s="15"/>
      <c r="F68" s="19" t="str">
        <f>IFERROR(VLOOKUP($E68,'POZ &amp; FİYAT'!$A$5:$C$44,3,FALSE),"")</f>
        <v/>
      </c>
      <c r="G68" s="15"/>
      <c r="H68" s="16"/>
      <c r="I68" s="16"/>
      <c r="J68" s="16"/>
      <c r="K68" s="16"/>
      <c r="L68" s="20" t="str">
        <f>IF($H68=8,PRODUCT($I68:$K68),"")</f>
        <v/>
      </c>
      <c r="M68" s="20" t="str">
        <f>IF($H68=10,PRODUCT($I68:$K68),"")</f>
        <v/>
      </c>
      <c r="N68" s="20" t="str">
        <f>IF($H68=12,PRODUCT($I68:$K68),"")</f>
        <v/>
      </c>
      <c r="O68" s="20" t="str">
        <f>IF($H68=14,PRODUCT($I68:$K68),"")</f>
        <v/>
      </c>
      <c r="P68" s="20" t="str">
        <f>IF($H68=16,PRODUCT($I68:$K68),"")</f>
        <v/>
      </c>
      <c r="Q68" s="20" t="str">
        <f>IF($H68=18,PRODUCT($I68:$K68),"")</f>
        <v/>
      </c>
      <c r="R68" s="20" t="str">
        <f>IF($H68=20,PRODUCT($I68:$K68),"")</f>
        <v/>
      </c>
      <c r="S68" s="20" t="str">
        <f>IF($H68=22,PRODUCT($I68:$K68),"")</f>
        <v/>
      </c>
      <c r="T68" s="20" t="str">
        <f>IF($H68=24,PRODUCT($I68:$K68),"")</f>
        <v/>
      </c>
      <c r="U68" s="20" t="str">
        <f>IF(COUNT($I68:$K68)=0,"",PRODUCT($I68:$K68))</f>
        <v/>
      </c>
      <c r="V68" s="20" t="str">
        <f>IF($H68="","",U68*$H68^2/162)</f>
        <v/>
      </c>
      <c r="W68" s="24" t="str">
        <f>IF(V68="","",V68/1000)</f>
        <v/>
      </c>
    </row>
    <row r="69" spans="1:23" x14ac:dyDescent="0.25">
      <c r="A69" s="17"/>
      <c r="B69" s="17"/>
      <c r="C69" s="17"/>
      <c r="D69" s="17"/>
      <c r="E69" s="17"/>
      <c r="F69" s="19" t="str">
        <f>IFERROR(VLOOKUP($E69,'POZ &amp; FİYAT'!$A$5:$C$44,3,FALSE),"")</f>
        <v/>
      </c>
      <c r="G69" s="17"/>
      <c r="H69" s="18"/>
      <c r="I69" s="18"/>
      <c r="J69" s="18"/>
      <c r="K69" s="18"/>
      <c r="L69" s="20" t="str">
        <f>IF($H69=8,PRODUCT($I69:$K69),"")</f>
        <v/>
      </c>
      <c r="M69" s="20" t="str">
        <f>IF($H69=10,PRODUCT($I69:$K69),"")</f>
        <v/>
      </c>
      <c r="N69" s="20" t="str">
        <f>IF($H69=12,PRODUCT($I69:$K69),"")</f>
        <v/>
      </c>
      <c r="O69" s="20" t="str">
        <f>IF($H69=14,PRODUCT($I69:$K69),"")</f>
        <v/>
      </c>
      <c r="P69" s="20" t="str">
        <f>IF($H69=16,PRODUCT($I69:$K69),"")</f>
        <v/>
      </c>
      <c r="Q69" s="20" t="str">
        <f>IF($H69=18,PRODUCT($I69:$K69),"")</f>
        <v/>
      </c>
      <c r="R69" s="20" t="str">
        <f>IF($H69=20,PRODUCT($I69:$K69),"")</f>
        <v/>
      </c>
      <c r="S69" s="20" t="str">
        <f>IF($H69=22,PRODUCT($I69:$K69),"")</f>
        <v/>
      </c>
      <c r="T69" s="20" t="str">
        <f>IF($H69=24,PRODUCT($I69:$K69),"")</f>
        <v/>
      </c>
      <c r="U69" s="20" t="str">
        <f>IF(COUNT($I69:$K69)=0,"",PRODUCT($I69:$K69))</f>
        <v/>
      </c>
      <c r="V69" s="20" t="str">
        <f>IF($H69="","",U69*$H69^2/162)</f>
        <v/>
      </c>
      <c r="W69" s="24" t="str">
        <f>IF(V69="","",V69/1000)</f>
        <v/>
      </c>
    </row>
    <row r="70" spans="1:23" x14ac:dyDescent="0.25">
      <c r="A70" s="15"/>
      <c r="B70" s="15"/>
      <c r="C70" s="15"/>
      <c r="D70" s="15"/>
      <c r="E70" s="15"/>
      <c r="F70" s="19" t="str">
        <f>IFERROR(VLOOKUP($E70,'POZ &amp; FİYAT'!$A$5:$C$44,3,FALSE),"")</f>
        <v/>
      </c>
      <c r="G70" s="15"/>
      <c r="H70" s="16"/>
      <c r="I70" s="16"/>
      <c r="J70" s="16"/>
      <c r="K70" s="16"/>
      <c r="L70" s="20" t="str">
        <f>IF($H70=8,PRODUCT($I70:$K70),"")</f>
        <v/>
      </c>
      <c r="M70" s="20" t="str">
        <f>IF($H70=10,PRODUCT($I70:$K70),"")</f>
        <v/>
      </c>
      <c r="N70" s="20" t="str">
        <f>IF($H70=12,PRODUCT($I70:$K70),"")</f>
        <v/>
      </c>
      <c r="O70" s="20" t="str">
        <f>IF($H70=14,PRODUCT($I70:$K70),"")</f>
        <v/>
      </c>
      <c r="P70" s="20" t="str">
        <f>IF($H70=16,PRODUCT($I70:$K70),"")</f>
        <v/>
      </c>
      <c r="Q70" s="20" t="str">
        <f>IF($H70=18,PRODUCT($I70:$K70),"")</f>
        <v/>
      </c>
      <c r="R70" s="20" t="str">
        <f>IF($H70=20,PRODUCT($I70:$K70),"")</f>
        <v/>
      </c>
      <c r="S70" s="20" t="str">
        <f>IF($H70=22,PRODUCT($I70:$K70),"")</f>
        <v/>
      </c>
      <c r="T70" s="20" t="str">
        <f>IF($H70=24,PRODUCT($I70:$K70),"")</f>
        <v/>
      </c>
      <c r="U70" s="20" t="str">
        <f>IF(COUNT($I70:$K70)=0,"",PRODUCT($I70:$K70))</f>
        <v/>
      </c>
      <c r="V70" s="20" t="str">
        <f>IF($H70="","",U70*$H70^2/162)</f>
        <v/>
      </c>
      <c r="W70" s="24" t="str">
        <f>IF(V70="","",V70/1000)</f>
        <v/>
      </c>
    </row>
    <row r="71" spans="1:23" x14ac:dyDescent="0.25">
      <c r="A71" s="17"/>
      <c r="B71" s="17"/>
      <c r="C71" s="17"/>
      <c r="D71" s="17"/>
      <c r="E71" s="17"/>
      <c r="F71" s="19" t="str">
        <f>IFERROR(VLOOKUP($E71,'POZ &amp; FİYAT'!$A$5:$C$44,3,FALSE),"")</f>
        <v/>
      </c>
      <c r="G71" s="17"/>
      <c r="H71" s="18"/>
      <c r="I71" s="18"/>
      <c r="J71" s="18"/>
      <c r="K71" s="18"/>
      <c r="L71" s="20" t="str">
        <f>IF($H71=8,PRODUCT($I71:$K71),"")</f>
        <v/>
      </c>
      <c r="M71" s="20" t="str">
        <f>IF($H71=10,PRODUCT($I71:$K71),"")</f>
        <v/>
      </c>
      <c r="N71" s="20" t="str">
        <f>IF($H71=12,PRODUCT($I71:$K71),"")</f>
        <v/>
      </c>
      <c r="O71" s="20" t="str">
        <f>IF($H71=14,PRODUCT($I71:$K71),"")</f>
        <v/>
      </c>
      <c r="P71" s="20" t="str">
        <f>IF($H71=16,PRODUCT($I71:$K71),"")</f>
        <v/>
      </c>
      <c r="Q71" s="20" t="str">
        <f>IF($H71=18,PRODUCT($I71:$K71),"")</f>
        <v/>
      </c>
      <c r="R71" s="20" t="str">
        <f>IF($H71=20,PRODUCT($I71:$K71),"")</f>
        <v/>
      </c>
      <c r="S71" s="20" t="str">
        <f>IF($H71=22,PRODUCT($I71:$K71),"")</f>
        <v/>
      </c>
      <c r="T71" s="20" t="str">
        <f>IF($H71=24,PRODUCT($I71:$K71),"")</f>
        <v/>
      </c>
      <c r="U71" s="20" t="str">
        <f>IF(COUNT($I71:$K71)=0,"",PRODUCT($I71:$K71))</f>
        <v/>
      </c>
      <c r="V71" s="20" t="str">
        <f>IF($H71="","",U71*$H71^2/162)</f>
        <v/>
      </c>
      <c r="W71" s="24" t="str">
        <f>IF(V71="","",V71/1000)</f>
        <v/>
      </c>
    </row>
    <row r="72" spans="1:23" x14ac:dyDescent="0.25">
      <c r="A72" s="15"/>
      <c r="B72" s="15"/>
      <c r="C72" s="15"/>
      <c r="D72" s="15"/>
      <c r="E72" s="15"/>
      <c r="F72" s="19" t="str">
        <f>IFERROR(VLOOKUP($E72,'POZ &amp; FİYAT'!$A$5:$C$44,3,FALSE),"")</f>
        <v/>
      </c>
      <c r="G72" s="15"/>
      <c r="H72" s="16"/>
      <c r="I72" s="16"/>
      <c r="J72" s="16"/>
      <c r="K72" s="16"/>
      <c r="L72" s="20" t="str">
        <f>IF($H72=8,PRODUCT($I72:$K72),"")</f>
        <v/>
      </c>
      <c r="M72" s="20" t="str">
        <f>IF($H72=10,PRODUCT($I72:$K72),"")</f>
        <v/>
      </c>
      <c r="N72" s="20" t="str">
        <f>IF($H72=12,PRODUCT($I72:$K72),"")</f>
        <v/>
      </c>
      <c r="O72" s="20" t="str">
        <f>IF($H72=14,PRODUCT($I72:$K72),"")</f>
        <v/>
      </c>
      <c r="P72" s="20" t="str">
        <f>IF($H72=16,PRODUCT($I72:$K72),"")</f>
        <v/>
      </c>
      <c r="Q72" s="20" t="str">
        <f>IF($H72=18,PRODUCT($I72:$K72),"")</f>
        <v/>
      </c>
      <c r="R72" s="20" t="str">
        <f>IF($H72=20,PRODUCT($I72:$K72),"")</f>
        <v/>
      </c>
      <c r="S72" s="20" t="str">
        <f>IF($H72=22,PRODUCT($I72:$K72),"")</f>
        <v/>
      </c>
      <c r="T72" s="20" t="str">
        <f>IF($H72=24,PRODUCT($I72:$K72),"")</f>
        <v/>
      </c>
      <c r="U72" s="20" t="str">
        <f>IF(COUNT($I72:$K72)=0,"",PRODUCT($I72:$K72))</f>
        <v/>
      </c>
      <c r="V72" s="20" t="str">
        <f>IF($H72="","",U72*$H72^2/162)</f>
        <v/>
      </c>
      <c r="W72" s="24" t="str">
        <f>IF(V72="","",V72/1000)</f>
        <v/>
      </c>
    </row>
    <row r="73" spans="1:23" x14ac:dyDescent="0.25">
      <c r="A73" s="17"/>
      <c r="B73" s="17"/>
      <c r="C73" s="17"/>
      <c r="D73" s="17"/>
      <c r="E73" s="17"/>
      <c r="F73" s="19" t="str">
        <f>IFERROR(VLOOKUP($E73,'POZ &amp; FİYAT'!$A$5:$C$44,3,FALSE),"")</f>
        <v/>
      </c>
      <c r="G73" s="17"/>
      <c r="H73" s="18"/>
      <c r="I73" s="18"/>
      <c r="J73" s="18"/>
      <c r="K73" s="18"/>
      <c r="L73" s="20" t="str">
        <f>IF($H73=8,PRODUCT($I73:$K73),"")</f>
        <v/>
      </c>
      <c r="M73" s="20" t="str">
        <f>IF($H73=10,PRODUCT($I73:$K73),"")</f>
        <v/>
      </c>
      <c r="N73" s="20" t="str">
        <f>IF($H73=12,PRODUCT($I73:$K73),"")</f>
        <v/>
      </c>
      <c r="O73" s="20" t="str">
        <f>IF($H73=14,PRODUCT($I73:$K73),"")</f>
        <v/>
      </c>
      <c r="P73" s="20" t="str">
        <f>IF($H73=16,PRODUCT($I73:$K73),"")</f>
        <v/>
      </c>
      <c r="Q73" s="20" t="str">
        <f>IF($H73=18,PRODUCT($I73:$K73),"")</f>
        <v/>
      </c>
      <c r="R73" s="20" t="str">
        <f>IF($H73=20,PRODUCT($I73:$K73),"")</f>
        <v/>
      </c>
      <c r="S73" s="20" t="str">
        <f>IF($H73=22,PRODUCT($I73:$K73),"")</f>
        <v/>
      </c>
      <c r="T73" s="20" t="str">
        <f>IF($H73=24,PRODUCT($I73:$K73),"")</f>
        <v/>
      </c>
      <c r="U73" s="20" t="str">
        <f>IF(COUNT($I73:$K73)=0,"",PRODUCT($I73:$K73))</f>
        <v/>
      </c>
      <c r="V73" s="20" t="str">
        <f>IF($H73="","",U73*$H73^2/162)</f>
        <v/>
      </c>
      <c r="W73" s="24" t="str">
        <f>IF(V73="","",V73/1000)</f>
        <v/>
      </c>
    </row>
    <row r="74" spans="1:23" x14ac:dyDescent="0.25">
      <c r="A74" s="15"/>
      <c r="B74" s="15"/>
      <c r="C74" s="15"/>
      <c r="D74" s="15"/>
      <c r="E74" s="15"/>
      <c r="F74" s="19" t="str">
        <f>IFERROR(VLOOKUP($E74,'POZ &amp; FİYAT'!$A$5:$C$44,3,FALSE),"")</f>
        <v/>
      </c>
      <c r="G74" s="15"/>
      <c r="H74" s="16"/>
      <c r="I74" s="16"/>
      <c r="J74" s="16"/>
      <c r="K74" s="16"/>
      <c r="L74" s="20" t="str">
        <f>IF($H74=8,PRODUCT($I74:$K74),"")</f>
        <v/>
      </c>
      <c r="M74" s="20" t="str">
        <f>IF($H74=10,PRODUCT($I74:$K74),"")</f>
        <v/>
      </c>
      <c r="N74" s="20" t="str">
        <f>IF($H74=12,PRODUCT($I74:$K74),"")</f>
        <v/>
      </c>
      <c r="O74" s="20" t="str">
        <f>IF($H74=14,PRODUCT($I74:$K74),"")</f>
        <v/>
      </c>
      <c r="P74" s="20" t="str">
        <f>IF($H74=16,PRODUCT($I74:$K74),"")</f>
        <v/>
      </c>
      <c r="Q74" s="20" t="str">
        <f>IF($H74=18,PRODUCT($I74:$K74),"")</f>
        <v/>
      </c>
      <c r="R74" s="20" t="str">
        <f>IF($H74=20,PRODUCT($I74:$K74),"")</f>
        <v/>
      </c>
      <c r="S74" s="20" t="str">
        <f>IF($H74=22,PRODUCT($I74:$K74),"")</f>
        <v/>
      </c>
      <c r="T74" s="20" t="str">
        <f>IF($H74=24,PRODUCT($I74:$K74),"")</f>
        <v/>
      </c>
      <c r="U74" s="20" t="str">
        <f>IF(COUNT($I74:$K74)=0,"",PRODUCT($I74:$K74))</f>
        <v/>
      </c>
      <c r="V74" s="20" t="str">
        <f>IF($H74="","",U74*$H74^2/162)</f>
        <v/>
      </c>
      <c r="W74" s="24" t="str">
        <f>IF(V74="","",V74/1000)</f>
        <v/>
      </c>
    </row>
    <row r="75" spans="1:23" x14ac:dyDescent="0.25">
      <c r="A75" s="17"/>
      <c r="B75" s="17"/>
      <c r="C75" s="17"/>
      <c r="D75" s="17"/>
      <c r="E75" s="17"/>
      <c r="F75" s="19" t="str">
        <f>IFERROR(VLOOKUP($E75,'POZ &amp; FİYAT'!$A$5:$C$44,3,FALSE),"")</f>
        <v/>
      </c>
      <c r="G75" s="17"/>
      <c r="H75" s="18"/>
      <c r="I75" s="18"/>
      <c r="J75" s="18"/>
      <c r="K75" s="18"/>
      <c r="L75" s="20" t="str">
        <f>IF($H75=8,PRODUCT($I75:$K75),"")</f>
        <v/>
      </c>
      <c r="M75" s="20" t="str">
        <f>IF($H75=10,PRODUCT($I75:$K75),"")</f>
        <v/>
      </c>
      <c r="N75" s="20" t="str">
        <f>IF($H75=12,PRODUCT($I75:$K75),"")</f>
        <v/>
      </c>
      <c r="O75" s="20" t="str">
        <f>IF($H75=14,PRODUCT($I75:$K75),"")</f>
        <v/>
      </c>
      <c r="P75" s="20" t="str">
        <f>IF($H75=16,PRODUCT($I75:$K75),"")</f>
        <v/>
      </c>
      <c r="Q75" s="20" t="str">
        <f>IF($H75=18,PRODUCT($I75:$K75),"")</f>
        <v/>
      </c>
      <c r="R75" s="20" t="str">
        <f>IF($H75=20,PRODUCT($I75:$K75),"")</f>
        <v/>
      </c>
      <c r="S75" s="20" t="str">
        <f>IF($H75=22,PRODUCT($I75:$K75),"")</f>
        <v/>
      </c>
      <c r="T75" s="20" t="str">
        <f>IF($H75=24,PRODUCT($I75:$K75),"")</f>
        <v/>
      </c>
      <c r="U75" s="20" t="str">
        <f>IF(COUNT($I75:$K75)=0,"",PRODUCT($I75:$K75))</f>
        <v/>
      </c>
      <c r="V75" s="20" t="str">
        <f>IF($H75="","",U75*$H75^2/162)</f>
        <v/>
      </c>
      <c r="W75" s="24" t="str">
        <f>IF(V75="","",V75/1000)</f>
        <v/>
      </c>
    </row>
    <row r="76" spans="1:23" x14ac:dyDescent="0.25">
      <c r="A76" s="15"/>
      <c r="B76" s="15"/>
      <c r="C76" s="15"/>
      <c r="D76" s="15"/>
      <c r="E76" s="15"/>
      <c r="F76" s="19" t="str">
        <f>IFERROR(VLOOKUP($E76,'POZ &amp; FİYAT'!$A$5:$C$44,3,FALSE),"")</f>
        <v/>
      </c>
      <c r="G76" s="15"/>
      <c r="H76" s="16"/>
      <c r="I76" s="16"/>
      <c r="J76" s="16"/>
      <c r="K76" s="16"/>
      <c r="L76" s="20" t="str">
        <f>IF($H76=8,PRODUCT($I76:$K76),"")</f>
        <v/>
      </c>
      <c r="M76" s="20" t="str">
        <f>IF($H76=10,PRODUCT($I76:$K76),"")</f>
        <v/>
      </c>
      <c r="N76" s="20" t="str">
        <f>IF($H76=12,PRODUCT($I76:$K76),"")</f>
        <v/>
      </c>
      <c r="O76" s="20" t="str">
        <f>IF($H76=14,PRODUCT($I76:$K76),"")</f>
        <v/>
      </c>
      <c r="P76" s="20" t="str">
        <f>IF($H76=16,PRODUCT($I76:$K76),"")</f>
        <v/>
      </c>
      <c r="Q76" s="20" t="str">
        <f>IF($H76=18,PRODUCT($I76:$K76),"")</f>
        <v/>
      </c>
      <c r="R76" s="20" t="str">
        <f>IF($H76=20,PRODUCT($I76:$K76),"")</f>
        <v/>
      </c>
      <c r="S76" s="20" t="str">
        <f>IF($H76=22,PRODUCT($I76:$K76),"")</f>
        <v/>
      </c>
      <c r="T76" s="20" t="str">
        <f>IF($H76=24,PRODUCT($I76:$K76),"")</f>
        <v/>
      </c>
      <c r="U76" s="20" t="str">
        <f>IF(COUNT($I76:$K76)=0,"",PRODUCT($I76:$K76))</f>
        <v/>
      </c>
      <c r="V76" s="20" t="str">
        <f>IF($H76="","",U76*$H76^2/162)</f>
        <v/>
      </c>
      <c r="W76" s="24" t="str">
        <f>IF(V76="","",V76/1000)</f>
        <v/>
      </c>
    </row>
    <row r="77" spans="1:23" x14ac:dyDescent="0.25">
      <c r="A77" s="17"/>
      <c r="B77" s="17"/>
      <c r="C77" s="17"/>
      <c r="D77" s="17"/>
      <c r="E77" s="17"/>
      <c r="F77" s="19" t="str">
        <f>IFERROR(VLOOKUP($E77,'POZ &amp; FİYAT'!$A$5:$C$44,3,FALSE),"")</f>
        <v/>
      </c>
      <c r="G77" s="17"/>
      <c r="H77" s="18"/>
      <c r="I77" s="18"/>
      <c r="J77" s="18"/>
      <c r="K77" s="18"/>
      <c r="L77" s="20" t="str">
        <f>IF($H77=8,PRODUCT($I77:$K77),"")</f>
        <v/>
      </c>
      <c r="M77" s="20" t="str">
        <f>IF($H77=10,PRODUCT($I77:$K77),"")</f>
        <v/>
      </c>
      <c r="N77" s="20" t="str">
        <f>IF($H77=12,PRODUCT($I77:$K77),"")</f>
        <v/>
      </c>
      <c r="O77" s="20" t="str">
        <f>IF($H77=14,PRODUCT($I77:$K77),"")</f>
        <v/>
      </c>
      <c r="P77" s="20" t="str">
        <f>IF($H77=16,PRODUCT($I77:$K77),"")</f>
        <v/>
      </c>
      <c r="Q77" s="20" t="str">
        <f>IF($H77=18,PRODUCT($I77:$K77),"")</f>
        <v/>
      </c>
      <c r="R77" s="20" t="str">
        <f>IF($H77=20,PRODUCT($I77:$K77),"")</f>
        <v/>
      </c>
      <c r="S77" s="20" t="str">
        <f>IF($H77=22,PRODUCT($I77:$K77),"")</f>
        <v/>
      </c>
      <c r="T77" s="20" t="str">
        <f>IF($H77=24,PRODUCT($I77:$K77),"")</f>
        <v/>
      </c>
      <c r="U77" s="20" t="str">
        <f>IF(COUNT($I77:$K77)=0,"",PRODUCT($I77:$K77))</f>
        <v/>
      </c>
      <c r="V77" s="20" t="str">
        <f>IF($H77="","",U77*$H77^2/162)</f>
        <v/>
      </c>
      <c r="W77" s="24" t="str">
        <f>IF(V77="","",V77/1000)</f>
        <v/>
      </c>
    </row>
    <row r="78" spans="1:23" x14ac:dyDescent="0.25">
      <c r="A78" s="15"/>
      <c r="B78" s="15"/>
      <c r="C78" s="15"/>
      <c r="D78" s="15"/>
      <c r="E78" s="15"/>
      <c r="F78" s="19" t="str">
        <f>IFERROR(VLOOKUP($E78,'POZ &amp; FİYAT'!$A$5:$C$44,3,FALSE),"")</f>
        <v/>
      </c>
      <c r="G78" s="15"/>
      <c r="H78" s="16"/>
      <c r="I78" s="16"/>
      <c r="J78" s="16"/>
      <c r="K78" s="16"/>
      <c r="L78" s="20" t="str">
        <f>IF($H78=8,PRODUCT($I78:$K78),"")</f>
        <v/>
      </c>
      <c r="M78" s="20" t="str">
        <f>IF($H78=10,PRODUCT($I78:$K78),"")</f>
        <v/>
      </c>
      <c r="N78" s="20" t="str">
        <f>IF($H78=12,PRODUCT($I78:$K78),"")</f>
        <v/>
      </c>
      <c r="O78" s="20" t="str">
        <f>IF($H78=14,PRODUCT($I78:$K78),"")</f>
        <v/>
      </c>
      <c r="P78" s="20" t="str">
        <f>IF($H78=16,PRODUCT($I78:$K78),"")</f>
        <v/>
      </c>
      <c r="Q78" s="20" t="str">
        <f>IF($H78=18,PRODUCT($I78:$K78),"")</f>
        <v/>
      </c>
      <c r="R78" s="20" t="str">
        <f>IF($H78=20,PRODUCT($I78:$K78),"")</f>
        <v/>
      </c>
      <c r="S78" s="20" t="str">
        <f>IF($H78=22,PRODUCT($I78:$K78),"")</f>
        <v/>
      </c>
      <c r="T78" s="20" t="str">
        <f>IF($H78=24,PRODUCT($I78:$K78),"")</f>
        <v/>
      </c>
      <c r="U78" s="20" t="str">
        <f>IF(COUNT($I78:$K78)=0,"",PRODUCT($I78:$K78))</f>
        <v/>
      </c>
      <c r="V78" s="20" t="str">
        <f>IF($H78="","",U78*$H78^2/162)</f>
        <v/>
      </c>
      <c r="W78" s="24" t="str">
        <f>IF(V78="","",V78/1000)</f>
        <v/>
      </c>
    </row>
    <row r="79" spans="1:23" x14ac:dyDescent="0.25">
      <c r="A79" s="17"/>
      <c r="B79" s="17"/>
      <c r="C79" s="17"/>
      <c r="D79" s="17"/>
      <c r="E79" s="17"/>
      <c r="F79" s="19" t="str">
        <f>IFERROR(VLOOKUP($E79,'POZ &amp; FİYAT'!$A$5:$C$44,3,FALSE),"")</f>
        <v/>
      </c>
      <c r="G79" s="17"/>
      <c r="H79" s="18"/>
      <c r="I79" s="18"/>
      <c r="J79" s="18"/>
      <c r="K79" s="18"/>
      <c r="L79" s="20" t="str">
        <f>IF($H79=8,PRODUCT($I79:$K79),"")</f>
        <v/>
      </c>
      <c r="M79" s="20" t="str">
        <f>IF($H79=10,PRODUCT($I79:$K79),"")</f>
        <v/>
      </c>
      <c r="N79" s="20" t="str">
        <f>IF($H79=12,PRODUCT($I79:$K79),"")</f>
        <v/>
      </c>
      <c r="O79" s="20" t="str">
        <f>IF($H79=14,PRODUCT($I79:$K79),"")</f>
        <v/>
      </c>
      <c r="P79" s="20" t="str">
        <f>IF($H79=16,PRODUCT($I79:$K79),"")</f>
        <v/>
      </c>
      <c r="Q79" s="20" t="str">
        <f>IF($H79=18,PRODUCT($I79:$K79),"")</f>
        <v/>
      </c>
      <c r="R79" s="20" t="str">
        <f>IF($H79=20,PRODUCT($I79:$K79),"")</f>
        <v/>
      </c>
      <c r="S79" s="20" t="str">
        <f>IF($H79=22,PRODUCT($I79:$K79),"")</f>
        <v/>
      </c>
      <c r="T79" s="20" t="str">
        <f>IF($H79=24,PRODUCT($I79:$K79),"")</f>
        <v/>
      </c>
      <c r="U79" s="20" t="str">
        <f>IF(COUNT($I79:$K79)=0,"",PRODUCT($I79:$K79))</f>
        <v/>
      </c>
      <c r="V79" s="20" t="str">
        <f>IF($H79="","",U79*$H79^2/162)</f>
        <v/>
      </c>
      <c r="W79" s="24" t="str">
        <f>IF(V79="","",V79/1000)</f>
        <v/>
      </c>
    </row>
    <row r="80" spans="1:23" x14ac:dyDescent="0.25">
      <c r="A80" s="15"/>
      <c r="B80" s="15"/>
      <c r="C80" s="15"/>
      <c r="D80" s="15"/>
      <c r="E80" s="15"/>
      <c r="F80" s="19" t="str">
        <f>IFERROR(VLOOKUP($E80,'POZ &amp; FİYAT'!$A$5:$C$44,3,FALSE),"")</f>
        <v/>
      </c>
      <c r="G80" s="15"/>
      <c r="H80" s="16"/>
      <c r="I80" s="16"/>
      <c r="J80" s="16"/>
      <c r="K80" s="16"/>
      <c r="L80" s="20" t="str">
        <f>IF($H80=8,PRODUCT($I80:$K80),"")</f>
        <v/>
      </c>
      <c r="M80" s="20" t="str">
        <f>IF($H80=10,PRODUCT($I80:$K80),"")</f>
        <v/>
      </c>
      <c r="N80" s="20" t="str">
        <f>IF($H80=12,PRODUCT($I80:$K80),"")</f>
        <v/>
      </c>
      <c r="O80" s="20" t="str">
        <f>IF($H80=14,PRODUCT($I80:$K80),"")</f>
        <v/>
      </c>
      <c r="P80" s="20" t="str">
        <f>IF($H80=16,PRODUCT($I80:$K80),"")</f>
        <v/>
      </c>
      <c r="Q80" s="20" t="str">
        <f>IF($H80=18,PRODUCT($I80:$K80),"")</f>
        <v/>
      </c>
      <c r="R80" s="20" t="str">
        <f>IF($H80=20,PRODUCT($I80:$K80),"")</f>
        <v/>
      </c>
      <c r="S80" s="20" t="str">
        <f>IF($H80=22,PRODUCT($I80:$K80),"")</f>
        <v/>
      </c>
      <c r="T80" s="20" t="str">
        <f>IF($H80=24,PRODUCT($I80:$K80),"")</f>
        <v/>
      </c>
      <c r="U80" s="20" t="str">
        <f>IF(COUNT($I80:$K80)=0,"",PRODUCT($I80:$K80))</f>
        <v/>
      </c>
      <c r="V80" s="20" t="str">
        <f>IF($H80="","",U80*$H80^2/162)</f>
        <v/>
      </c>
      <c r="W80" s="24" t="str">
        <f>IF(V80="","",V80/1000)</f>
        <v/>
      </c>
    </row>
    <row r="81" spans="1:23" x14ac:dyDescent="0.25">
      <c r="A81" s="17"/>
      <c r="B81" s="17"/>
      <c r="C81" s="17"/>
      <c r="D81" s="17"/>
      <c r="E81" s="17"/>
      <c r="F81" s="19" t="str">
        <f>IFERROR(VLOOKUP($E81,'POZ &amp; FİYAT'!$A$5:$C$44,3,FALSE),"")</f>
        <v/>
      </c>
      <c r="G81" s="17"/>
      <c r="H81" s="18"/>
      <c r="I81" s="18"/>
      <c r="J81" s="18"/>
      <c r="K81" s="18"/>
      <c r="L81" s="20" t="str">
        <f>IF($H81=8,PRODUCT($I81:$K81),"")</f>
        <v/>
      </c>
      <c r="M81" s="20" t="str">
        <f>IF($H81=10,PRODUCT($I81:$K81),"")</f>
        <v/>
      </c>
      <c r="N81" s="20" t="str">
        <f>IF($H81=12,PRODUCT($I81:$K81),"")</f>
        <v/>
      </c>
      <c r="O81" s="20" t="str">
        <f>IF($H81=14,PRODUCT($I81:$K81),"")</f>
        <v/>
      </c>
      <c r="P81" s="20" t="str">
        <f>IF($H81=16,PRODUCT($I81:$K81),"")</f>
        <v/>
      </c>
      <c r="Q81" s="20" t="str">
        <f>IF($H81=18,PRODUCT($I81:$K81),"")</f>
        <v/>
      </c>
      <c r="R81" s="20" t="str">
        <f>IF($H81=20,PRODUCT($I81:$K81),"")</f>
        <v/>
      </c>
      <c r="S81" s="20" t="str">
        <f>IF($H81=22,PRODUCT($I81:$K81),"")</f>
        <v/>
      </c>
      <c r="T81" s="20" t="str">
        <f>IF($H81=24,PRODUCT($I81:$K81),"")</f>
        <v/>
      </c>
      <c r="U81" s="20" t="str">
        <f>IF(COUNT($I81:$K81)=0,"",PRODUCT($I81:$K81))</f>
        <v/>
      </c>
      <c r="V81" s="20" t="str">
        <f>IF($H81="","",U81*$H81^2/162)</f>
        <v/>
      </c>
      <c r="W81" s="24" t="str">
        <f>IF(V81="","",V81/1000)</f>
        <v/>
      </c>
    </row>
    <row r="82" spans="1:23" x14ac:dyDescent="0.25">
      <c r="A82" s="15"/>
      <c r="B82" s="15"/>
      <c r="C82" s="15"/>
      <c r="D82" s="15"/>
      <c r="E82" s="15"/>
      <c r="F82" s="19" t="str">
        <f>IFERROR(VLOOKUP($E82,'POZ &amp; FİYAT'!$A$5:$C$44,3,FALSE),"")</f>
        <v/>
      </c>
      <c r="G82" s="15"/>
      <c r="H82" s="16"/>
      <c r="I82" s="16"/>
      <c r="J82" s="16"/>
      <c r="K82" s="16"/>
      <c r="L82" s="20" t="str">
        <f>IF($H82=8,PRODUCT($I82:$K82),"")</f>
        <v/>
      </c>
      <c r="M82" s="20" t="str">
        <f>IF($H82=10,PRODUCT($I82:$K82),"")</f>
        <v/>
      </c>
      <c r="N82" s="20" t="str">
        <f>IF($H82=12,PRODUCT($I82:$K82),"")</f>
        <v/>
      </c>
      <c r="O82" s="20" t="str">
        <f>IF($H82=14,PRODUCT($I82:$K82),"")</f>
        <v/>
      </c>
      <c r="P82" s="20" t="str">
        <f>IF($H82=16,PRODUCT($I82:$K82),"")</f>
        <v/>
      </c>
      <c r="Q82" s="20" t="str">
        <f>IF($H82=18,PRODUCT($I82:$K82),"")</f>
        <v/>
      </c>
      <c r="R82" s="20" t="str">
        <f>IF($H82=20,PRODUCT($I82:$K82),"")</f>
        <v/>
      </c>
      <c r="S82" s="20" t="str">
        <f>IF($H82=22,PRODUCT($I82:$K82),"")</f>
        <v/>
      </c>
      <c r="T82" s="20" t="str">
        <f>IF($H82=24,PRODUCT($I82:$K82),"")</f>
        <v/>
      </c>
      <c r="U82" s="20" t="str">
        <f>IF(COUNT($I82:$K82)=0,"",PRODUCT($I82:$K82))</f>
        <v/>
      </c>
      <c r="V82" s="20" t="str">
        <f>IF($H82="","",U82*$H82^2/162)</f>
        <v/>
      </c>
      <c r="W82" s="24" t="str">
        <f>IF(V82="","",V82/1000)</f>
        <v/>
      </c>
    </row>
    <row r="83" spans="1:23" x14ac:dyDescent="0.25">
      <c r="A83" s="17"/>
      <c r="B83" s="17"/>
      <c r="C83" s="17"/>
      <c r="D83" s="17"/>
      <c r="E83" s="17"/>
      <c r="F83" s="19" t="str">
        <f>IFERROR(VLOOKUP($E83,'POZ &amp; FİYAT'!$A$5:$C$44,3,FALSE),"")</f>
        <v/>
      </c>
      <c r="G83" s="17"/>
      <c r="H83" s="18"/>
      <c r="I83" s="18"/>
      <c r="J83" s="18"/>
      <c r="K83" s="18"/>
      <c r="L83" s="20" t="str">
        <f>IF($H83=8,PRODUCT($I83:$K83),"")</f>
        <v/>
      </c>
      <c r="M83" s="20" t="str">
        <f>IF($H83=10,PRODUCT($I83:$K83),"")</f>
        <v/>
      </c>
      <c r="N83" s="20" t="str">
        <f>IF($H83=12,PRODUCT($I83:$K83),"")</f>
        <v/>
      </c>
      <c r="O83" s="20" t="str">
        <f>IF($H83=14,PRODUCT($I83:$K83),"")</f>
        <v/>
      </c>
      <c r="P83" s="20" t="str">
        <f>IF($H83=16,PRODUCT($I83:$K83),"")</f>
        <v/>
      </c>
      <c r="Q83" s="20" t="str">
        <f>IF($H83=18,PRODUCT($I83:$K83),"")</f>
        <v/>
      </c>
      <c r="R83" s="20" t="str">
        <f>IF($H83=20,PRODUCT($I83:$K83),"")</f>
        <v/>
      </c>
      <c r="S83" s="20" t="str">
        <f>IF($H83=22,PRODUCT($I83:$K83),"")</f>
        <v/>
      </c>
      <c r="T83" s="20" t="str">
        <f>IF($H83=24,PRODUCT($I83:$K83),"")</f>
        <v/>
      </c>
      <c r="U83" s="20" t="str">
        <f>IF(COUNT($I83:$K83)=0,"",PRODUCT($I83:$K83))</f>
        <v/>
      </c>
      <c r="V83" s="20" t="str">
        <f>IF($H83="","",U83*$H83^2/162)</f>
        <v/>
      </c>
      <c r="W83" s="24" t="str">
        <f>IF(V83="","",V83/1000)</f>
        <v/>
      </c>
    </row>
    <row r="84" spans="1:23" x14ac:dyDescent="0.25">
      <c r="A84" s="15"/>
      <c r="B84" s="15"/>
      <c r="C84" s="15"/>
      <c r="D84" s="15"/>
      <c r="E84" s="15"/>
      <c r="F84" s="19" t="str">
        <f>IFERROR(VLOOKUP($E84,'POZ &amp; FİYAT'!$A$5:$C$44,3,FALSE),"")</f>
        <v/>
      </c>
      <c r="G84" s="15"/>
      <c r="H84" s="16"/>
      <c r="I84" s="16"/>
      <c r="J84" s="16"/>
      <c r="K84" s="16"/>
      <c r="L84" s="20" t="str">
        <f>IF($H84=8,PRODUCT($I84:$K84),"")</f>
        <v/>
      </c>
      <c r="M84" s="20" t="str">
        <f>IF($H84=10,PRODUCT($I84:$K84),"")</f>
        <v/>
      </c>
      <c r="N84" s="20" t="str">
        <f>IF($H84=12,PRODUCT($I84:$K84),"")</f>
        <v/>
      </c>
      <c r="O84" s="20" t="str">
        <f>IF($H84=14,PRODUCT($I84:$K84),"")</f>
        <v/>
      </c>
      <c r="P84" s="20" t="str">
        <f>IF($H84=16,PRODUCT($I84:$K84),"")</f>
        <v/>
      </c>
      <c r="Q84" s="20" t="str">
        <f>IF($H84=18,PRODUCT($I84:$K84),"")</f>
        <v/>
      </c>
      <c r="R84" s="20" t="str">
        <f>IF($H84=20,PRODUCT($I84:$K84),"")</f>
        <v/>
      </c>
      <c r="S84" s="20" t="str">
        <f>IF($H84=22,PRODUCT($I84:$K84),"")</f>
        <v/>
      </c>
      <c r="T84" s="20" t="str">
        <f>IF($H84=24,PRODUCT($I84:$K84),"")</f>
        <v/>
      </c>
      <c r="U84" s="20" t="str">
        <f>IF(COUNT($I84:$K84)=0,"",PRODUCT($I84:$K84))</f>
        <v/>
      </c>
      <c r="V84" s="20" t="str">
        <f>IF($H84="","",U84*$H84^2/162)</f>
        <v/>
      </c>
      <c r="W84" s="24" t="str">
        <f>IF(V84="","",V84/1000)</f>
        <v/>
      </c>
    </row>
    <row r="85" spans="1:23" x14ac:dyDescent="0.25">
      <c r="A85" s="17"/>
      <c r="B85" s="17"/>
      <c r="C85" s="17"/>
      <c r="D85" s="17"/>
      <c r="E85" s="17"/>
      <c r="F85" s="19" t="str">
        <f>IFERROR(VLOOKUP($E85,'POZ &amp; FİYAT'!$A$5:$C$44,3,FALSE),"")</f>
        <v/>
      </c>
      <c r="G85" s="17"/>
      <c r="H85" s="18"/>
      <c r="I85" s="18"/>
      <c r="J85" s="18"/>
      <c r="K85" s="18"/>
      <c r="L85" s="20" t="str">
        <f>IF($H85=8,PRODUCT($I85:$K85),"")</f>
        <v/>
      </c>
      <c r="M85" s="20" t="str">
        <f>IF($H85=10,PRODUCT($I85:$K85),"")</f>
        <v/>
      </c>
      <c r="N85" s="20" t="str">
        <f>IF($H85=12,PRODUCT($I85:$K85),"")</f>
        <v/>
      </c>
      <c r="O85" s="20" t="str">
        <f>IF($H85=14,PRODUCT($I85:$K85),"")</f>
        <v/>
      </c>
      <c r="P85" s="20" t="str">
        <f>IF($H85=16,PRODUCT($I85:$K85),"")</f>
        <v/>
      </c>
      <c r="Q85" s="20" t="str">
        <f>IF($H85=18,PRODUCT($I85:$K85),"")</f>
        <v/>
      </c>
      <c r="R85" s="20" t="str">
        <f>IF($H85=20,PRODUCT($I85:$K85),"")</f>
        <v/>
      </c>
      <c r="S85" s="20" t="str">
        <f>IF($H85=22,PRODUCT($I85:$K85),"")</f>
        <v/>
      </c>
      <c r="T85" s="20" t="str">
        <f>IF($H85=24,PRODUCT($I85:$K85),"")</f>
        <v/>
      </c>
      <c r="U85" s="20" t="str">
        <f>IF(COUNT($I85:$K85)=0,"",PRODUCT($I85:$K85))</f>
        <v/>
      </c>
      <c r="V85" s="20" t="str">
        <f>IF($H85="","",U85*$H85^2/162)</f>
        <v/>
      </c>
      <c r="W85" s="24" t="str">
        <f>IF(V85="","",V85/1000)</f>
        <v/>
      </c>
    </row>
    <row r="86" spans="1:23" x14ac:dyDescent="0.25">
      <c r="A86" s="15"/>
      <c r="B86" s="15"/>
      <c r="C86" s="15"/>
      <c r="D86" s="15"/>
      <c r="E86" s="15"/>
      <c r="F86" s="19" t="str">
        <f>IFERROR(VLOOKUP($E86,'POZ &amp; FİYAT'!$A$5:$C$44,3,FALSE),"")</f>
        <v/>
      </c>
      <c r="G86" s="15"/>
      <c r="H86" s="16"/>
      <c r="I86" s="16"/>
      <c r="J86" s="16"/>
      <c r="K86" s="16"/>
      <c r="L86" s="20" t="str">
        <f>IF($H86=8,PRODUCT($I86:$K86),"")</f>
        <v/>
      </c>
      <c r="M86" s="20" t="str">
        <f>IF($H86=10,PRODUCT($I86:$K86),"")</f>
        <v/>
      </c>
      <c r="N86" s="20" t="str">
        <f>IF($H86=12,PRODUCT($I86:$K86),"")</f>
        <v/>
      </c>
      <c r="O86" s="20" t="str">
        <f>IF($H86=14,PRODUCT($I86:$K86),"")</f>
        <v/>
      </c>
      <c r="P86" s="20" t="str">
        <f>IF($H86=16,PRODUCT($I86:$K86),"")</f>
        <v/>
      </c>
      <c r="Q86" s="20" t="str">
        <f>IF($H86=18,PRODUCT($I86:$K86),"")</f>
        <v/>
      </c>
      <c r="R86" s="20" t="str">
        <f>IF($H86=20,PRODUCT($I86:$K86),"")</f>
        <v/>
      </c>
      <c r="S86" s="20" t="str">
        <f>IF($H86=22,PRODUCT($I86:$K86),"")</f>
        <v/>
      </c>
      <c r="T86" s="20" t="str">
        <f>IF($H86=24,PRODUCT($I86:$K86),"")</f>
        <v/>
      </c>
      <c r="U86" s="20" t="str">
        <f>IF(COUNT($I86:$K86)=0,"",PRODUCT($I86:$K86))</f>
        <v/>
      </c>
      <c r="V86" s="20" t="str">
        <f>IF($H86="","",U86*$H86^2/162)</f>
        <v/>
      </c>
      <c r="W86" s="24" t="str">
        <f>IF(V86="","",V86/1000)</f>
        <v/>
      </c>
    </row>
    <row r="87" spans="1:23" x14ac:dyDescent="0.25">
      <c r="A87" s="17"/>
      <c r="B87" s="17"/>
      <c r="C87" s="17"/>
      <c r="D87" s="17"/>
      <c r="E87" s="17"/>
      <c r="F87" s="19" t="str">
        <f>IFERROR(VLOOKUP($E87,'POZ &amp; FİYAT'!$A$5:$C$44,3,FALSE),"")</f>
        <v/>
      </c>
      <c r="G87" s="17"/>
      <c r="H87" s="18"/>
      <c r="I87" s="18"/>
      <c r="J87" s="18"/>
      <c r="K87" s="18"/>
      <c r="L87" s="20" t="str">
        <f>IF($H87=8,PRODUCT($I87:$K87),"")</f>
        <v/>
      </c>
      <c r="M87" s="20" t="str">
        <f>IF($H87=10,PRODUCT($I87:$K87),"")</f>
        <v/>
      </c>
      <c r="N87" s="20" t="str">
        <f>IF($H87=12,PRODUCT($I87:$K87),"")</f>
        <v/>
      </c>
      <c r="O87" s="20" t="str">
        <f>IF($H87=14,PRODUCT($I87:$K87),"")</f>
        <v/>
      </c>
      <c r="P87" s="20" t="str">
        <f>IF($H87=16,PRODUCT($I87:$K87),"")</f>
        <v/>
      </c>
      <c r="Q87" s="20" t="str">
        <f>IF($H87=18,PRODUCT($I87:$K87),"")</f>
        <v/>
      </c>
      <c r="R87" s="20" t="str">
        <f>IF($H87=20,PRODUCT($I87:$K87),"")</f>
        <v/>
      </c>
      <c r="S87" s="20" t="str">
        <f>IF($H87=22,PRODUCT($I87:$K87),"")</f>
        <v/>
      </c>
      <c r="T87" s="20" t="str">
        <f>IF($H87=24,PRODUCT($I87:$K87),"")</f>
        <v/>
      </c>
      <c r="U87" s="20" t="str">
        <f>IF(COUNT($I87:$K87)=0,"",PRODUCT($I87:$K87))</f>
        <v/>
      </c>
      <c r="V87" s="20" t="str">
        <f>IF($H87="","",U87*$H87^2/162)</f>
        <v/>
      </c>
      <c r="W87" s="24" t="str">
        <f>IF(V87="","",V87/1000)</f>
        <v/>
      </c>
    </row>
    <row r="88" spans="1:23" x14ac:dyDescent="0.25">
      <c r="A88" s="15"/>
      <c r="B88" s="15"/>
      <c r="C88" s="15"/>
      <c r="D88" s="15"/>
      <c r="E88" s="15"/>
      <c r="F88" s="19" t="str">
        <f>IFERROR(VLOOKUP($E88,'POZ &amp; FİYAT'!$A$5:$C$44,3,FALSE),"")</f>
        <v/>
      </c>
      <c r="G88" s="15"/>
      <c r="H88" s="16"/>
      <c r="I88" s="16"/>
      <c r="J88" s="16"/>
      <c r="K88" s="16"/>
      <c r="L88" s="20" t="str">
        <f>IF($H88=8,PRODUCT($I88:$K88),"")</f>
        <v/>
      </c>
      <c r="M88" s="20" t="str">
        <f>IF($H88=10,PRODUCT($I88:$K88),"")</f>
        <v/>
      </c>
      <c r="N88" s="20" t="str">
        <f>IF($H88=12,PRODUCT($I88:$K88),"")</f>
        <v/>
      </c>
      <c r="O88" s="20" t="str">
        <f>IF($H88=14,PRODUCT($I88:$K88),"")</f>
        <v/>
      </c>
      <c r="P88" s="20" t="str">
        <f>IF($H88=16,PRODUCT($I88:$K88),"")</f>
        <v/>
      </c>
      <c r="Q88" s="20" t="str">
        <f>IF($H88=18,PRODUCT($I88:$K88),"")</f>
        <v/>
      </c>
      <c r="R88" s="20" t="str">
        <f>IF($H88=20,PRODUCT($I88:$K88),"")</f>
        <v/>
      </c>
      <c r="S88" s="20" t="str">
        <f>IF($H88=22,PRODUCT($I88:$K88),"")</f>
        <v/>
      </c>
      <c r="T88" s="20" t="str">
        <f>IF($H88=24,PRODUCT($I88:$K88),"")</f>
        <v/>
      </c>
      <c r="U88" s="20" t="str">
        <f>IF(COUNT($I88:$K88)=0,"",PRODUCT($I88:$K88))</f>
        <v/>
      </c>
      <c r="V88" s="20" t="str">
        <f>IF($H88="","",U88*$H88^2/162)</f>
        <v/>
      </c>
      <c r="W88" s="24" t="str">
        <f>IF(V88="","",V88/1000)</f>
        <v/>
      </c>
    </row>
    <row r="89" spans="1:23" x14ac:dyDescent="0.25">
      <c r="A89" s="17"/>
      <c r="B89" s="17"/>
      <c r="C89" s="17"/>
      <c r="D89" s="17"/>
      <c r="E89" s="17"/>
      <c r="F89" s="19" t="str">
        <f>IFERROR(VLOOKUP($E89,'POZ &amp; FİYAT'!$A$5:$C$44,3,FALSE),"")</f>
        <v/>
      </c>
      <c r="G89" s="17"/>
      <c r="H89" s="18"/>
      <c r="I89" s="18"/>
      <c r="J89" s="18"/>
      <c r="K89" s="18"/>
      <c r="L89" s="20" t="str">
        <f>IF($H89=8,PRODUCT($I89:$K89),"")</f>
        <v/>
      </c>
      <c r="M89" s="20" t="str">
        <f>IF($H89=10,PRODUCT($I89:$K89),"")</f>
        <v/>
      </c>
      <c r="N89" s="20" t="str">
        <f>IF($H89=12,PRODUCT($I89:$K89),"")</f>
        <v/>
      </c>
      <c r="O89" s="20" t="str">
        <f>IF($H89=14,PRODUCT($I89:$K89),"")</f>
        <v/>
      </c>
      <c r="P89" s="20" t="str">
        <f>IF($H89=16,PRODUCT($I89:$K89),"")</f>
        <v/>
      </c>
      <c r="Q89" s="20" t="str">
        <f>IF($H89=18,PRODUCT($I89:$K89),"")</f>
        <v/>
      </c>
      <c r="R89" s="20" t="str">
        <f>IF($H89=20,PRODUCT($I89:$K89),"")</f>
        <v/>
      </c>
      <c r="S89" s="20" t="str">
        <f>IF($H89=22,PRODUCT($I89:$K89),"")</f>
        <v/>
      </c>
      <c r="T89" s="20" t="str">
        <f>IF($H89=24,PRODUCT($I89:$K89),"")</f>
        <v/>
      </c>
      <c r="U89" s="20" t="str">
        <f>IF(COUNT($I89:$K89)=0,"",PRODUCT($I89:$K89))</f>
        <v/>
      </c>
      <c r="V89" s="20" t="str">
        <f>IF($H89="","",U89*$H89^2/162)</f>
        <v/>
      </c>
      <c r="W89" s="24" t="str">
        <f>IF(V89="","",V89/1000)</f>
        <v/>
      </c>
    </row>
    <row r="90" spans="1:23" x14ac:dyDescent="0.25">
      <c r="A90" s="15"/>
      <c r="B90" s="15"/>
      <c r="C90" s="15"/>
      <c r="D90" s="15"/>
      <c r="E90" s="15"/>
      <c r="F90" s="19" t="str">
        <f>IFERROR(VLOOKUP($E90,'POZ &amp; FİYAT'!$A$5:$C$44,3,FALSE),"")</f>
        <v/>
      </c>
      <c r="G90" s="15"/>
      <c r="H90" s="16"/>
      <c r="I90" s="16"/>
      <c r="J90" s="16"/>
      <c r="K90" s="16"/>
      <c r="L90" s="20" t="str">
        <f>IF($H90=8,PRODUCT($I90:$K90),"")</f>
        <v/>
      </c>
      <c r="M90" s="20" t="str">
        <f>IF($H90=10,PRODUCT($I90:$K90),"")</f>
        <v/>
      </c>
      <c r="N90" s="20" t="str">
        <f>IF($H90=12,PRODUCT($I90:$K90),"")</f>
        <v/>
      </c>
      <c r="O90" s="20" t="str">
        <f>IF($H90=14,PRODUCT($I90:$K90),"")</f>
        <v/>
      </c>
      <c r="P90" s="20" t="str">
        <f>IF($H90=16,PRODUCT($I90:$K90),"")</f>
        <v/>
      </c>
      <c r="Q90" s="20" t="str">
        <f>IF($H90=18,PRODUCT($I90:$K90),"")</f>
        <v/>
      </c>
      <c r="R90" s="20" t="str">
        <f>IF($H90=20,PRODUCT($I90:$K90),"")</f>
        <v/>
      </c>
      <c r="S90" s="20" t="str">
        <f>IF($H90=22,PRODUCT($I90:$K90),"")</f>
        <v/>
      </c>
      <c r="T90" s="20" t="str">
        <f>IF($H90=24,PRODUCT($I90:$K90),"")</f>
        <v/>
      </c>
      <c r="U90" s="20" t="str">
        <f>IF(COUNT($I90:$K90)=0,"",PRODUCT($I90:$K90))</f>
        <v/>
      </c>
      <c r="V90" s="20" t="str">
        <f>IF($H90="","",U90*$H90^2/162)</f>
        <v/>
      </c>
      <c r="W90" s="24" t="str">
        <f>IF(V90="","",V90/1000)</f>
        <v/>
      </c>
    </row>
    <row r="91" spans="1:23" x14ac:dyDescent="0.25">
      <c r="A91" s="17"/>
      <c r="B91" s="17"/>
      <c r="C91" s="17"/>
      <c r="D91" s="17"/>
      <c r="E91" s="17"/>
      <c r="F91" s="19" t="str">
        <f>IFERROR(VLOOKUP($E91,'POZ &amp; FİYAT'!$A$5:$C$44,3,FALSE),"")</f>
        <v/>
      </c>
      <c r="G91" s="17"/>
      <c r="H91" s="18"/>
      <c r="I91" s="18"/>
      <c r="J91" s="18"/>
      <c r="K91" s="18"/>
      <c r="L91" s="20" t="str">
        <f>IF($H91=8,PRODUCT($I91:$K91),"")</f>
        <v/>
      </c>
      <c r="M91" s="20" t="str">
        <f>IF($H91=10,PRODUCT($I91:$K91),"")</f>
        <v/>
      </c>
      <c r="N91" s="20" t="str">
        <f>IF($H91=12,PRODUCT($I91:$K91),"")</f>
        <v/>
      </c>
      <c r="O91" s="20" t="str">
        <f>IF($H91=14,PRODUCT($I91:$K91),"")</f>
        <v/>
      </c>
      <c r="P91" s="20" t="str">
        <f>IF($H91=16,PRODUCT($I91:$K91),"")</f>
        <v/>
      </c>
      <c r="Q91" s="20" t="str">
        <f>IF($H91=18,PRODUCT($I91:$K91),"")</f>
        <v/>
      </c>
      <c r="R91" s="20" t="str">
        <f>IF($H91=20,PRODUCT($I91:$K91),"")</f>
        <v/>
      </c>
      <c r="S91" s="20" t="str">
        <f>IF($H91=22,PRODUCT($I91:$K91),"")</f>
        <v/>
      </c>
      <c r="T91" s="20" t="str">
        <f>IF($H91=24,PRODUCT($I91:$K91),"")</f>
        <v/>
      </c>
      <c r="U91" s="20" t="str">
        <f>IF(COUNT($I91:$K91)=0,"",PRODUCT($I91:$K91))</f>
        <v/>
      </c>
      <c r="V91" s="20" t="str">
        <f>IF($H91="","",U91*$H91^2/162)</f>
        <v/>
      </c>
      <c r="W91" s="24" t="str">
        <f>IF(V91="","",V91/1000)</f>
        <v/>
      </c>
    </row>
    <row r="92" spans="1:23" x14ac:dyDescent="0.25">
      <c r="A92" s="15"/>
      <c r="B92" s="15"/>
      <c r="C92" s="15"/>
      <c r="D92" s="15"/>
      <c r="E92" s="15"/>
      <c r="F92" s="19" t="str">
        <f>IFERROR(VLOOKUP($E92,'POZ &amp; FİYAT'!$A$5:$C$44,3,FALSE),"")</f>
        <v/>
      </c>
      <c r="G92" s="15"/>
      <c r="H92" s="16"/>
      <c r="I92" s="16"/>
      <c r="J92" s="16"/>
      <c r="K92" s="16"/>
      <c r="L92" s="20" t="str">
        <f>IF($H92=8,PRODUCT($I92:$K92),"")</f>
        <v/>
      </c>
      <c r="M92" s="20" t="str">
        <f>IF($H92=10,PRODUCT($I92:$K92),"")</f>
        <v/>
      </c>
      <c r="N92" s="20" t="str">
        <f>IF($H92=12,PRODUCT($I92:$K92),"")</f>
        <v/>
      </c>
      <c r="O92" s="20" t="str">
        <f>IF($H92=14,PRODUCT($I92:$K92),"")</f>
        <v/>
      </c>
      <c r="P92" s="20" t="str">
        <f>IF($H92=16,PRODUCT($I92:$K92),"")</f>
        <v/>
      </c>
      <c r="Q92" s="20" t="str">
        <f>IF($H92=18,PRODUCT($I92:$K92),"")</f>
        <v/>
      </c>
      <c r="R92" s="20" t="str">
        <f>IF($H92=20,PRODUCT($I92:$K92),"")</f>
        <v/>
      </c>
      <c r="S92" s="20" t="str">
        <f>IF($H92=22,PRODUCT($I92:$K92),"")</f>
        <v/>
      </c>
      <c r="T92" s="20" t="str">
        <f>IF($H92=24,PRODUCT($I92:$K92),"")</f>
        <v/>
      </c>
      <c r="U92" s="20" t="str">
        <f>IF(COUNT($I92:$K92)=0,"",PRODUCT($I92:$K92))</f>
        <v/>
      </c>
      <c r="V92" s="20" t="str">
        <f>IF($H92="","",U92*$H92^2/162)</f>
        <v/>
      </c>
      <c r="W92" s="24" t="str">
        <f>IF(V92="","",V92/1000)</f>
        <v/>
      </c>
    </row>
    <row r="93" spans="1:23" x14ac:dyDescent="0.25">
      <c r="A93" s="17"/>
      <c r="B93" s="17"/>
      <c r="C93" s="17"/>
      <c r="D93" s="17"/>
      <c r="E93" s="17"/>
      <c r="F93" s="19" t="str">
        <f>IFERROR(VLOOKUP($E93,'POZ &amp; FİYAT'!$A$5:$C$44,3,FALSE),"")</f>
        <v/>
      </c>
      <c r="G93" s="17"/>
      <c r="H93" s="18"/>
      <c r="I93" s="18"/>
      <c r="J93" s="18"/>
      <c r="K93" s="18"/>
      <c r="L93" s="20" t="str">
        <f>IF($H93=8,PRODUCT($I93:$K93),"")</f>
        <v/>
      </c>
      <c r="M93" s="20" t="str">
        <f>IF($H93=10,PRODUCT($I93:$K93),"")</f>
        <v/>
      </c>
      <c r="N93" s="20" t="str">
        <f>IF($H93=12,PRODUCT($I93:$K93),"")</f>
        <v/>
      </c>
      <c r="O93" s="20" t="str">
        <f>IF($H93=14,PRODUCT($I93:$K93),"")</f>
        <v/>
      </c>
      <c r="P93" s="20" t="str">
        <f>IF($H93=16,PRODUCT($I93:$K93),"")</f>
        <v/>
      </c>
      <c r="Q93" s="20" t="str">
        <f>IF($H93=18,PRODUCT($I93:$K93),"")</f>
        <v/>
      </c>
      <c r="R93" s="20" t="str">
        <f>IF($H93=20,PRODUCT($I93:$K93),"")</f>
        <v/>
      </c>
      <c r="S93" s="20" t="str">
        <f>IF($H93=22,PRODUCT($I93:$K93),"")</f>
        <v/>
      </c>
      <c r="T93" s="20" t="str">
        <f>IF($H93=24,PRODUCT($I93:$K93),"")</f>
        <v/>
      </c>
      <c r="U93" s="20" t="str">
        <f>IF(COUNT($I93:$K93)=0,"",PRODUCT($I93:$K93))</f>
        <v/>
      </c>
      <c r="V93" s="20" t="str">
        <f>IF($H93="","",U93*$H93^2/162)</f>
        <v/>
      </c>
      <c r="W93" s="24" t="str">
        <f>IF(V93="","",V93/1000)</f>
        <v/>
      </c>
    </row>
    <row r="94" spans="1:23" x14ac:dyDescent="0.25">
      <c r="A94" s="15"/>
      <c r="B94" s="15"/>
      <c r="C94" s="15"/>
      <c r="D94" s="15"/>
      <c r="E94" s="15"/>
      <c r="F94" s="19" t="str">
        <f>IFERROR(VLOOKUP($E94,'POZ &amp; FİYAT'!$A$5:$C$44,3,FALSE),"")</f>
        <v/>
      </c>
      <c r="G94" s="15"/>
      <c r="H94" s="16"/>
      <c r="I94" s="16"/>
      <c r="J94" s="16"/>
      <c r="K94" s="16"/>
      <c r="L94" s="20" t="str">
        <f>IF($H94=8,PRODUCT($I94:$K94),"")</f>
        <v/>
      </c>
      <c r="M94" s="20" t="str">
        <f>IF($H94=10,PRODUCT($I94:$K94),"")</f>
        <v/>
      </c>
      <c r="N94" s="20" t="str">
        <f>IF($H94=12,PRODUCT($I94:$K94),"")</f>
        <v/>
      </c>
      <c r="O94" s="20" t="str">
        <f>IF($H94=14,PRODUCT($I94:$K94),"")</f>
        <v/>
      </c>
      <c r="P94" s="20" t="str">
        <f>IF($H94=16,PRODUCT($I94:$K94),"")</f>
        <v/>
      </c>
      <c r="Q94" s="20" t="str">
        <f>IF($H94=18,PRODUCT($I94:$K94),"")</f>
        <v/>
      </c>
      <c r="R94" s="20" t="str">
        <f>IF($H94=20,PRODUCT($I94:$K94),"")</f>
        <v/>
      </c>
      <c r="S94" s="20" t="str">
        <f>IF($H94=22,PRODUCT($I94:$K94),"")</f>
        <v/>
      </c>
      <c r="T94" s="20" t="str">
        <f>IF($H94=24,PRODUCT($I94:$K94),"")</f>
        <v/>
      </c>
      <c r="U94" s="20" t="str">
        <f>IF(COUNT($I94:$K94)=0,"",PRODUCT($I94:$K94))</f>
        <v/>
      </c>
      <c r="V94" s="20" t="str">
        <f>IF($H94="","",U94*$H94^2/162)</f>
        <v/>
      </c>
      <c r="W94" s="24" t="str">
        <f>IF(V94="","",V94/1000)</f>
        <v/>
      </c>
    </row>
    <row r="95" spans="1:23" x14ac:dyDescent="0.25">
      <c r="A95" s="17"/>
      <c r="B95" s="17"/>
      <c r="C95" s="17"/>
      <c r="D95" s="17"/>
      <c r="E95" s="17"/>
      <c r="F95" s="19" t="str">
        <f>IFERROR(VLOOKUP($E95,'POZ &amp; FİYAT'!$A$5:$C$44,3,FALSE),"")</f>
        <v/>
      </c>
      <c r="G95" s="17"/>
      <c r="H95" s="18"/>
      <c r="I95" s="18"/>
      <c r="J95" s="18"/>
      <c r="K95" s="18"/>
      <c r="L95" s="20" t="str">
        <f>IF($H95=8,PRODUCT($I95:$K95),"")</f>
        <v/>
      </c>
      <c r="M95" s="20" t="str">
        <f>IF($H95=10,PRODUCT($I95:$K95),"")</f>
        <v/>
      </c>
      <c r="N95" s="20" t="str">
        <f>IF($H95=12,PRODUCT($I95:$K95),"")</f>
        <v/>
      </c>
      <c r="O95" s="20" t="str">
        <f>IF($H95=14,PRODUCT($I95:$K95),"")</f>
        <v/>
      </c>
      <c r="P95" s="20" t="str">
        <f>IF($H95=16,PRODUCT($I95:$K95),"")</f>
        <v/>
      </c>
      <c r="Q95" s="20" t="str">
        <f>IF($H95=18,PRODUCT($I95:$K95),"")</f>
        <v/>
      </c>
      <c r="R95" s="20" t="str">
        <f>IF($H95=20,PRODUCT($I95:$K95),"")</f>
        <v/>
      </c>
      <c r="S95" s="20" t="str">
        <f>IF($H95=22,PRODUCT($I95:$K95),"")</f>
        <v/>
      </c>
      <c r="T95" s="20" t="str">
        <f>IF($H95=24,PRODUCT($I95:$K95),"")</f>
        <v/>
      </c>
      <c r="U95" s="20" t="str">
        <f>IF(COUNT($I95:$K95)=0,"",PRODUCT($I95:$K95))</f>
        <v/>
      </c>
      <c r="V95" s="20" t="str">
        <f>IF($H95="","",U95*$H95^2/162)</f>
        <v/>
      </c>
      <c r="W95" s="24" t="str">
        <f>IF(V95="","",V95/1000)</f>
        <v/>
      </c>
    </row>
    <row r="96" spans="1:23" x14ac:dyDescent="0.25">
      <c r="A96" s="15"/>
      <c r="B96" s="15"/>
      <c r="C96" s="15"/>
      <c r="D96" s="15"/>
      <c r="E96" s="15"/>
      <c r="F96" s="19" t="str">
        <f>IFERROR(VLOOKUP($E96,'POZ &amp; FİYAT'!$A$5:$C$44,3,FALSE),"")</f>
        <v/>
      </c>
      <c r="G96" s="15"/>
      <c r="H96" s="16"/>
      <c r="I96" s="16"/>
      <c r="J96" s="16"/>
      <c r="K96" s="16"/>
      <c r="L96" s="20" t="str">
        <f>IF($H96=8,PRODUCT($I96:$K96),"")</f>
        <v/>
      </c>
      <c r="M96" s="20" t="str">
        <f>IF($H96=10,PRODUCT($I96:$K96),"")</f>
        <v/>
      </c>
      <c r="N96" s="20" t="str">
        <f>IF($H96=12,PRODUCT($I96:$K96),"")</f>
        <v/>
      </c>
      <c r="O96" s="20" t="str">
        <f>IF($H96=14,PRODUCT($I96:$K96),"")</f>
        <v/>
      </c>
      <c r="P96" s="20" t="str">
        <f>IF($H96=16,PRODUCT($I96:$K96),"")</f>
        <v/>
      </c>
      <c r="Q96" s="20" t="str">
        <f>IF($H96=18,PRODUCT($I96:$K96),"")</f>
        <v/>
      </c>
      <c r="R96" s="20" t="str">
        <f>IF($H96=20,PRODUCT($I96:$K96),"")</f>
        <v/>
      </c>
      <c r="S96" s="20" t="str">
        <f>IF($H96=22,PRODUCT($I96:$K96),"")</f>
        <v/>
      </c>
      <c r="T96" s="20" t="str">
        <f>IF($H96=24,PRODUCT($I96:$K96),"")</f>
        <v/>
      </c>
      <c r="U96" s="20" t="str">
        <f>IF(COUNT($I96:$K96)=0,"",PRODUCT($I96:$K96))</f>
        <v/>
      </c>
      <c r="V96" s="20" t="str">
        <f>IF($H96="","",U96*$H96^2/162)</f>
        <v/>
      </c>
      <c r="W96" s="24" t="str">
        <f>IF(V96="","",V96/1000)</f>
        <v/>
      </c>
    </row>
    <row r="97" spans="1:23" x14ac:dyDescent="0.25">
      <c r="A97" s="17"/>
      <c r="B97" s="17"/>
      <c r="C97" s="17"/>
      <c r="D97" s="17"/>
      <c r="E97" s="17"/>
      <c r="F97" s="19" t="str">
        <f>IFERROR(VLOOKUP($E97,'POZ &amp; FİYAT'!$A$5:$C$44,3,FALSE),"")</f>
        <v/>
      </c>
      <c r="G97" s="17"/>
      <c r="H97" s="18"/>
      <c r="I97" s="18"/>
      <c r="J97" s="18"/>
      <c r="K97" s="18"/>
      <c r="L97" s="20" t="str">
        <f>IF($H97=8,PRODUCT($I97:$K97),"")</f>
        <v/>
      </c>
      <c r="M97" s="20" t="str">
        <f>IF($H97=10,PRODUCT($I97:$K97),"")</f>
        <v/>
      </c>
      <c r="N97" s="20" t="str">
        <f>IF($H97=12,PRODUCT($I97:$K97),"")</f>
        <v/>
      </c>
      <c r="O97" s="20" t="str">
        <f>IF($H97=14,PRODUCT($I97:$K97),"")</f>
        <v/>
      </c>
      <c r="P97" s="20" t="str">
        <f>IF($H97=16,PRODUCT($I97:$K97),"")</f>
        <v/>
      </c>
      <c r="Q97" s="20" t="str">
        <f>IF($H97=18,PRODUCT($I97:$K97),"")</f>
        <v/>
      </c>
      <c r="R97" s="20" t="str">
        <f>IF($H97=20,PRODUCT($I97:$K97),"")</f>
        <v/>
      </c>
      <c r="S97" s="20" t="str">
        <f>IF($H97=22,PRODUCT($I97:$K97),"")</f>
        <v/>
      </c>
      <c r="T97" s="20" t="str">
        <f>IF($H97=24,PRODUCT($I97:$K97),"")</f>
        <v/>
      </c>
      <c r="U97" s="20" t="str">
        <f>IF(COUNT($I97:$K97)=0,"",PRODUCT($I97:$K97))</f>
        <v/>
      </c>
      <c r="V97" s="20" t="str">
        <f>IF($H97="","",U97*$H97^2/162)</f>
        <v/>
      </c>
      <c r="W97" s="24" t="str">
        <f>IF(V97="","",V97/1000)</f>
        <v/>
      </c>
    </row>
    <row r="98" spans="1:23" x14ac:dyDescent="0.25">
      <c r="A98" s="15"/>
      <c r="B98" s="15"/>
      <c r="C98" s="15"/>
      <c r="D98" s="15"/>
      <c r="E98" s="15"/>
      <c r="F98" s="19" t="str">
        <f>IFERROR(VLOOKUP($E98,'POZ &amp; FİYAT'!$A$5:$C$44,3,FALSE),"")</f>
        <v/>
      </c>
      <c r="G98" s="15"/>
      <c r="H98" s="16"/>
      <c r="I98" s="16"/>
      <c r="J98" s="16"/>
      <c r="K98" s="16"/>
      <c r="L98" s="20" t="str">
        <f>IF($H98=8,PRODUCT($I98:$K98),"")</f>
        <v/>
      </c>
      <c r="M98" s="20" t="str">
        <f>IF($H98=10,PRODUCT($I98:$K98),"")</f>
        <v/>
      </c>
      <c r="N98" s="20" t="str">
        <f>IF($H98=12,PRODUCT($I98:$K98),"")</f>
        <v/>
      </c>
      <c r="O98" s="20" t="str">
        <f>IF($H98=14,PRODUCT($I98:$K98),"")</f>
        <v/>
      </c>
      <c r="P98" s="20" t="str">
        <f>IF($H98=16,PRODUCT($I98:$K98),"")</f>
        <v/>
      </c>
      <c r="Q98" s="20" t="str">
        <f>IF($H98=18,PRODUCT($I98:$K98),"")</f>
        <v/>
      </c>
      <c r="R98" s="20" t="str">
        <f>IF($H98=20,PRODUCT($I98:$K98),"")</f>
        <v/>
      </c>
      <c r="S98" s="20" t="str">
        <f>IF($H98=22,PRODUCT($I98:$K98),"")</f>
        <v/>
      </c>
      <c r="T98" s="20" t="str">
        <f>IF($H98=24,PRODUCT($I98:$K98),"")</f>
        <v/>
      </c>
      <c r="U98" s="20" t="str">
        <f>IF(COUNT($I98:$K98)=0,"",PRODUCT($I98:$K98))</f>
        <v/>
      </c>
      <c r="V98" s="20" t="str">
        <f>IF($H98="","",U98*$H98^2/162)</f>
        <v/>
      </c>
      <c r="W98" s="24" t="str">
        <f>IF(V98="","",V98/1000)</f>
        <v/>
      </c>
    </row>
    <row r="99" spans="1:23" x14ac:dyDescent="0.25">
      <c r="A99" s="17"/>
      <c r="B99" s="17"/>
      <c r="C99" s="17"/>
      <c r="D99" s="17"/>
      <c r="E99" s="17"/>
      <c r="F99" s="19" t="str">
        <f>IFERROR(VLOOKUP($E99,'POZ &amp; FİYAT'!$A$5:$C$44,3,FALSE),"")</f>
        <v/>
      </c>
      <c r="G99" s="17"/>
      <c r="H99" s="18"/>
      <c r="I99" s="18"/>
      <c r="J99" s="18"/>
      <c r="K99" s="18"/>
      <c r="L99" s="20" t="str">
        <f>IF($H99=8,PRODUCT($I99:$K99),"")</f>
        <v/>
      </c>
      <c r="M99" s="20" t="str">
        <f>IF($H99=10,PRODUCT($I99:$K99),"")</f>
        <v/>
      </c>
      <c r="N99" s="20" t="str">
        <f>IF($H99=12,PRODUCT($I99:$K99),"")</f>
        <v/>
      </c>
      <c r="O99" s="20" t="str">
        <f>IF($H99=14,PRODUCT($I99:$K99),"")</f>
        <v/>
      </c>
      <c r="P99" s="20" t="str">
        <f>IF($H99=16,PRODUCT($I99:$K99),"")</f>
        <v/>
      </c>
      <c r="Q99" s="20" t="str">
        <f>IF($H99=18,PRODUCT($I99:$K99),"")</f>
        <v/>
      </c>
      <c r="R99" s="20" t="str">
        <f>IF($H99=20,PRODUCT($I99:$K99),"")</f>
        <v/>
      </c>
      <c r="S99" s="20" t="str">
        <f>IF($H99=22,PRODUCT($I99:$K99),"")</f>
        <v/>
      </c>
      <c r="T99" s="20" t="str">
        <f>IF($H99=24,PRODUCT($I99:$K99),"")</f>
        <v/>
      </c>
      <c r="U99" s="20" t="str">
        <f>IF(COUNT($I99:$K99)=0,"",PRODUCT($I99:$K99))</f>
        <v/>
      </c>
      <c r="V99" s="20" t="str">
        <f>IF($H99="","",U99*$H99^2/162)</f>
        <v/>
      </c>
      <c r="W99" s="24" t="str">
        <f>IF(V99="","",V99/1000)</f>
        <v/>
      </c>
    </row>
    <row r="100" spans="1:23" x14ac:dyDescent="0.25">
      <c r="A100" s="15"/>
      <c r="B100" s="15"/>
      <c r="C100" s="15"/>
      <c r="D100" s="15"/>
      <c r="E100" s="15"/>
      <c r="F100" s="19" t="str">
        <f>IFERROR(VLOOKUP($E100,'POZ &amp; FİYAT'!$A$5:$C$44,3,FALSE),"")</f>
        <v/>
      </c>
      <c r="G100" s="15"/>
      <c r="H100" s="16"/>
      <c r="I100" s="16"/>
      <c r="J100" s="16"/>
      <c r="K100" s="16"/>
      <c r="L100" s="20" t="str">
        <f>IF($H100=8,PRODUCT($I100:$K100),"")</f>
        <v/>
      </c>
      <c r="M100" s="20" t="str">
        <f>IF($H100=10,PRODUCT($I100:$K100),"")</f>
        <v/>
      </c>
      <c r="N100" s="20" t="str">
        <f>IF($H100=12,PRODUCT($I100:$K100),"")</f>
        <v/>
      </c>
      <c r="O100" s="20" t="str">
        <f>IF($H100=14,PRODUCT($I100:$K100),"")</f>
        <v/>
      </c>
      <c r="P100" s="20" t="str">
        <f>IF($H100=16,PRODUCT($I100:$K100),"")</f>
        <v/>
      </c>
      <c r="Q100" s="20" t="str">
        <f>IF($H100=18,PRODUCT($I100:$K100),"")</f>
        <v/>
      </c>
      <c r="R100" s="20" t="str">
        <f>IF($H100=20,PRODUCT($I100:$K100),"")</f>
        <v/>
      </c>
      <c r="S100" s="20" t="str">
        <f>IF($H100=22,PRODUCT($I100:$K100),"")</f>
        <v/>
      </c>
      <c r="T100" s="20" t="str">
        <f>IF($H100=24,PRODUCT($I100:$K100),"")</f>
        <v/>
      </c>
      <c r="U100" s="20" t="str">
        <f>IF(COUNT($I100:$K100)=0,"",PRODUCT($I100:$K100))</f>
        <v/>
      </c>
      <c r="V100" s="20" t="str">
        <f>IF($H100="","",U100*$H100^2/162)</f>
        <v/>
      </c>
      <c r="W100" s="24" t="str">
        <f>IF(V100="","",V100/1000)</f>
        <v/>
      </c>
    </row>
    <row r="101" spans="1:23" x14ac:dyDescent="0.25">
      <c r="A101" s="17"/>
      <c r="B101" s="17"/>
      <c r="C101" s="17"/>
      <c r="D101" s="17"/>
      <c r="E101" s="17"/>
      <c r="F101" s="19" t="str">
        <f>IFERROR(VLOOKUP($E101,'POZ &amp; FİYAT'!$A$5:$C$44,3,FALSE),"")</f>
        <v/>
      </c>
      <c r="G101" s="17"/>
      <c r="H101" s="18"/>
      <c r="I101" s="18"/>
      <c r="J101" s="18"/>
      <c r="K101" s="18"/>
      <c r="L101" s="20" t="str">
        <f>IF($H101=8,PRODUCT($I101:$K101),"")</f>
        <v/>
      </c>
      <c r="M101" s="20" t="str">
        <f>IF($H101=10,PRODUCT($I101:$K101),"")</f>
        <v/>
      </c>
      <c r="N101" s="20" t="str">
        <f>IF($H101=12,PRODUCT($I101:$K101),"")</f>
        <v/>
      </c>
      <c r="O101" s="20" t="str">
        <f>IF($H101=14,PRODUCT($I101:$K101),"")</f>
        <v/>
      </c>
      <c r="P101" s="20" t="str">
        <f>IF($H101=16,PRODUCT($I101:$K101),"")</f>
        <v/>
      </c>
      <c r="Q101" s="20" t="str">
        <f>IF($H101=18,PRODUCT($I101:$K101),"")</f>
        <v/>
      </c>
      <c r="R101" s="20" t="str">
        <f>IF($H101=20,PRODUCT($I101:$K101),"")</f>
        <v/>
      </c>
      <c r="S101" s="20" t="str">
        <f>IF($H101=22,PRODUCT($I101:$K101),"")</f>
        <v/>
      </c>
      <c r="T101" s="20" t="str">
        <f>IF($H101=24,PRODUCT($I101:$K101),"")</f>
        <v/>
      </c>
      <c r="U101" s="20" t="str">
        <f>IF(COUNT($I101:$K101)=0,"",PRODUCT($I101:$K101))</f>
        <v/>
      </c>
      <c r="V101" s="20" t="str">
        <f>IF($H101="","",U101*$H101^2/162)</f>
        <v/>
      </c>
      <c r="W101" s="24" t="str">
        <f>IF(V101="","",V101/1000)</f>
        <v/>
      </c>
    </row>
    <row r="102" spans="1:23" x14ac:dyDescent="0.25">
      <c r="A102" s="15"/>
      <c r="B102" s="15"/>
      <c r="C102" s="15"/>
      <c r="D102" s="15"/>
      <c r="E102" s="15"/>
      <c r="F102" s="19" t="str">
        <f>IFERROR(VLOOKUP($E102,'POZ &amp; FİYAT'!$A$5:$C$44,3,FALSE),"")</f>
        <v/>
      </c>
      <c r="G102" s="15"/>
      <c r="H102" s="16"/>
      <c r="I102" s="16"/>
      <c r="J102" s="16"/>
      <c r="K102" s="16"/>
      <c r="L102" s="20" t="str">
        <f>IF($H102=8,PRODUCT($I102:$K102),"")</f>
        <v/>
      </c>
      <c r="M102" s="20" t="str">
        <f>IF($H102=10,PRODUCT($I102:$K102),"")</f>
        <v/>
      </c>
      <c r="N102" s="20" t="str">
        <f>IF($H102=12,PRODUCT($I102:$K102),"")</f>
        <v/>
      </c>
      <c r="O102" s="20" t="str">
        <f>IF($H102=14,PRODUCT($I102:$K102),"")</f>
        <v/>
      </c>
      <c r="P102" s="20" t="str">
        <f>IF($H102=16,PRODUCT($I102:$K102),"")</f>
        <v/>
      </c>
      <c r="Q102" s="20" t="str">
        <f>IF($H102=18,PRODUCT($I102:$K102),"")</f>
        <v/>
      </c>
      <c r="R102" s="20" t="str">
        <f>IF($H102=20,PRODUCT($I102:$K102),"")</f>
        <v/>
      </c>
      <c r="S102" s="20" t="str">
        <f>IF($H102=22,PRODUCT($I102:$K102),"")</f>
        <v/>
      </c>
      <c r="T102" s="20" t="str">
        <f>IF($H102=24,PRODUCT($I102:$K102),"")</f>
        <v/>
      </c>
      <c r="U102" s="20" t="str">
        <f>IF(COUNT($I102:$K102)=0,"",PRODUCT($I102:$K102))</f>
        <v/>
      </c>
      <c r="V102" s="20" t="str">
        <f>IF($H102="","",U102*$H102^2/162)</f>
        <v/>
      </c>
      <c r="W102" s="24" t="str">
        <f>IF(V102="","",V102/1000)</f>
        <v/>
      </c>
    </row>
    <row r="103" spans="1:23" x14ac:dyDescent="0.25">
      <c r="A103" s="17"/>
      <c r="B103" s="17"/>
      <c r="C103" s="17"/>
      <c r="D103" s="17"/>
      <c r="E103" s="17"/>
      <c r="F103" s="19" t="str">
        <f>IFERROR(VLOOKUP($E103,'POZ &amp; FİYAT'!$A$5:$C$44,3,FALSE),"")</f>
        <v/>
      </c>
      <c r="G103" s="17"/>
      <c r="H103" s="18"/>
      <c r="I103" s="18"/>
      <c r="J103" s="18"/>
      <c r="K103" s="18"/>
      <c r="L103" s="20" t="str">
        <f>IF($H103=8,PRODUCT($I103:$K103),"")</f>
        <v/>
      </c>
      <c r="M103" s="20" t="str">
        <f>IF($H103=10,PRODUCT($I103:$K103),"")</f>
        <v/>
      </c>
      <c r="N103" s="20" t="str">
        <f>IF($H103=12,PRODUCT($I103:$K103),"")</f>
        <v/>
      </c>
      <c r="O103" s="20" t="str">
        <f>IF($H103=14,PRODUCT($I103:$K103),"")</f>
        <v/>
      </c>
      <c r="P103" s="20" t="str">
        <f>IF($H103=16,PRODUCT($I103:$K103),"")</f>
        <v/>
      </c>
      <c r="Q103" s="20" t="str">
        <f>IF($H103=18,PRODUCT($I103:$K103),"")</f>
        <v/>
      </c>
      <c r="R103" s="20" t="str">
        <f>IF($H103=20,PRODUCT($I103:$K103),"")</f>
        <v/>
      </c>
      <c r="S103" s="20" t="str">
        <f>IF($H103=22,PRODUCT($I103:$K103),"")</f>
        <v/>
      </c>
      <c r="T103" s="20" t="str">
        <f>IF($H103=24,PRODUCT($I103:$K103),"")</f>
        <v/>
      </c>
      <c r="U103" s="20" t="str">
        <f>IF(COUNT($I103:$K103)=0,"",PRODUCT($I103:$K103))</f>
        <v/>
      </c>
      <c r="V103" s="20" t="str">
        <f>IF($H103="","",U103*$H103^2/162)</f>
        <v/>
      </c>
      <c r="W103" s="24" t="str">
        <f>IF(V103="","",V103/1000)</f>
        <v/>
      </c>
    </row>
    <row r="104" spans="1:23" x14ac:dyDescent="0.25">
      <c r="A104" s="15"/>
      <c r="B104" s="15"/>
      <c r="C104" s="15"/>
      <c r="D104" s="15"/>
      <c r="E104" s="15"/>
      <c r="F104" s="19" t="str">
        <f>IFERROR(VLOOKUP($E104,'POZ &amp; FİYAT'!$A$5:$C$44,3,FALSE),"")</f>
        <v/>
      </c>
      <c r="G104" s="15"/>
      <c r="H104" s="16"/>
      <c r="I104" s="16"/>
      <c r="J104" s="16"/>
      <c r="K104" s="16"/>
      <c r="L104" s="20" t="str">
        <f>IF($H104=8,PRODUCT($I104:$K104),"")</f>
        <v/>
      </c>
      <c r="M104" s="20" t="str">
        <f>IF($H104=10,PRODUCT($I104:$K104),"")</f>
        <v/>
      </c>
      <c r="N104" s="20" t="str">
        <f>IF($H104=12,PRODUCT($I104:$K104),"")</f>
        <v/>
      </c>
      <c r="O104" s="20" t="str">
        <f>IF($H104=14,PRODUCT($I104:$K104),"")</f>
        <v/>
      </c>
      <c r="P104" s="20" t="str">
        <f>IF($H104=16,PRODUCT($I104:$K104),"")</f>
        <v/>
      </c>
      <c r="Q104" s="20" t="str">
        <f>IF($H104=18,PRODUCT($I104:$K104),"")</f>
        <v/>
      </c>
      <c r="R104" s="20" t="str">
        <f>IF($H104=20,PRODUCT($I104:$K104),"")</f>
        <v/>
      </c>
      <c r="S104" s="20" t="str">
        <f>IF($H104=22,PRODUCT($I104:$K104),"")</f>
        <v/>
      </c>
      <c r="T104" s="20" t="str">
        <f>IF($H104=24,PRODUCT($I104:$K104),"")</f>
        <v/>
      </c>
      <c r="U104" s="20" t="str">
        <f>IF(COUNT($I104:$K104)=0,"",PRODUCT($I104:$K104))</f>
        <v/>
      </c>
      <c r="V104" s="20" t="str">
        <f>IF($H104="","",U104*$H104^2/162)</f>
        <v/>
      </c>
      <c r="W104" s="24" t="str">
        <f>IF(V104="","",V104/1000)</f>
        <v/>
      </c>
    </row>
    <row r="105" spans="1:23" x14ac:dyDescent="0.25">
      <c r="A105" s="17"/>
      <c r="B105" s="17"/>
      <c r="C105" s="17"/>
      <c r="D105" s="17"/>
      <c r="E105" s="17"/>
      <c r="F105" s="19" t="str">
        <f>IFERROR(VLOOKUP($E105,'POZ &amp; FİYAT'!$A$5:$C$44,3,FALSE),"")</f>
        <v/>
      </c>
      <c r="G105" s="17"/>
      <c r="H105" s="18"/>
      <c r="I105" s="18"/>
      <c r="J105" s="18"/>
      <c r="K105" s="18"/>
      <c r="L105" s="20" t="str">
        <f>IF($H105=8,PRODUCT($I105:$K105),"")</f>
        <v/>
      </c>
      <c r="M105" s="20" t="str">
        <f>IF($H105=10,PRODUCT($I105:$K105),"")</f>
        <v/>
      </c>
      <c r="N105" s="20" t="str">
        <f>IF($H105=12,PRODUCT($I105:$K105),"")</f>
        <v/>
      </c>
      <c r="O105" s="20" t="str">
        <f>IF($H105=14,PRODUCT($I105:$K105),"")</f>
        <v/>
      </c>
      <c r="P105" s="20" t="str">
        <f>IF($H105=16,PRODUCT($I105:$K105),"")</f>
        <v/>
      </c>
      <c r="Q105" s="20" t="str">
        <f>IF($H105=18,PRODUCT($I105:$K105),"")</f>
        <v/>
      </c>
      <c r="R105" s="20" t="str">
        <f>IF($H105=20,PRODUCT($I105:$K105),"")</f>
        <v/>
      </c>
      <c r="S105" s="20" t="str">
        <f>IF($H105=22,PRODUCT($I105:$K105),"")</f>
        <v/>
      </c>
      <c r="T105" s="20" t="str">
        <f>IF($H105=24,PRODUCT($I105:$K105),"")</f>
        <v/>
      </c>
      <c r="U105" s="20" t="str">
        <f>IF(COUNT($I105:$K105)=0,"",PRODUCT($I105:$K105))</f>
        <v/>
      </c>
      <c r="V105" s="20" t="str">
        <f>IF($H105="","",U105*$H105^2/162)</f>
        <v/>
      </c>
      <c r="W105" s="24" t="str">
        <f>IF(V105="","",V105/1000)</f>
        <v/>
      </c>
    </row>
    <row r="106" spans="1:23" x14ac:dyDescent="0.25">
      <c r="A106" s="15"/>
      <c r="B106" s="15"/>
      <c r="C106" s="15"/>
      <c r="D106" s="15"/>
      <c r="E106" s="15"/>
      <c r="F106" s="19" t="str">
        <f>IFERROR(VLOOKUP($E106,'POZ &amp; FİYAT'!$A$5:$C$44,3,FALSE),"")</f>
        <v/>
      </c>
      <c r="G106" s="15"/>
      <c r="H106" s="16"/>
      <c r="I106" s="16"/>
      <c r="J106" s="16"/>
      <c r="K106" s="16"/>
      <c r="L106" s="20" t="str">
        <f>IF($H106=8,PRODUCT($I106:$K106),"")</f>
        <v/>
      </c>
      <c r="M106" s="20" t="str">
        <f>IF($H106=10,PRODUCT($I106:$K106),"")</f>
        <v/>
      </c>
      <c r="N106" s="20" t="str">
        <f>IF($H106=12,PRODUCT($I106:$K106),"")</f>
        <v/>
      </c>
      <c r="O106" s="20" t="str">
        <f>IF($H106=14,PRODUCT($I106:$K106),"")</f>
        <v/>
      </c>
      <c r="P106" s="20" t="str">
        <f>IF($H106=16,PRODUCT($I106:$K106),"")</f>
        <v/>
      </c>
      <c r="Q106" s="20" t="str">
        <f>IF($H106=18,PRODUCT($I106:$K106),"")</f>
        <v/>
      </c>
      <c r="R106" s="20" t="str">
        <f>IF($H106=20,PRODUCT($I106:$K106),"")</f>
        <v/>
      </c>
      <c r="S106" s="20" t="str">
        <f>IF($H106=22,PRODUCT($I106:$K106),"")</f>
        <v/>
      </c>
      <c r="T106" s="20" t="str">
        <f>IF($H106=24,PRODUCT($I106:$K106),"")</f>
        <v/>
      </c>
      <c r="U106" s="20" t="str">
        <f>IF(COUNT($I106:$K106)=0,"",PRODUCT($I106:$K106))</f>
        <v/>
      </c>
      <c r="V106" s="20" t="str">
        <f>IF($H106="","",U106*$H106^2/162)</f>
        <v/>
      </c>
      <c r="W106" s="24" t="str">
        <f>IF(V106="","",V106/1000)</f>
        <v/>
      </c>
    </row>
    <row r="107" spans="1:23" x14ac:dyDescent="0.25">
      <c r="A107" s="17"/>
      <c r="B107" s="17"/>
      <c r="C107" s="17"/>
      <c r="D107" s="17"/>
      <c r="E107" s="17"/>
      <c r="F107" s="19" t="str">
        <f>IFERROR(VLOOKUP($E107,'POZ &amp; FİYAT'!$A$5:$C$44,3,FALSE),"")</f>
        <v/>
      </c>
      <c r="G107" s="17"/>
      <c r="H107" s="18"/>
      <c r="I107" s="18"/>
      <c r="J107" s="18"/>
      <c r="K107" s="18"/>
      <c r="L107" s="20" t="str">
        <f>IF($H107=8,PRODUCT($I107:$K107),"")</f>
        <v/>
      </c>
      <c r="M107" s="20" t="str">
        <f>IF($H107=10,PRODUCT($I107:$K107),"")</f>
        <v/>
      </c>
      <c r="N107" s="20" t="str">
        <f>IF($H107=12,PRODUCT($I107:$K107),"")</f>
        <v/>
      </c>
      <c r="O107" s="20" t="str">
        <f>IF($H107=14,PRODUCT($I107:$K107),"")</f>
        <v/>
      </c>
      <c r="P107" s="20" t="str">
        <f>IF($H107=16,PRODUCT($I107:$K107),"")</f>
        <v/>
      </c>
      <c r="Q107" s="20" t="str">
        <f>IF($H107=18,PRODUCT($I107:$K107),"")</f>
        <v/>
      </c>
      <c r="R107" s="20" t="str">
        <f>IF($H107=20,PRODUCT($I107:$K107),"")</f>
        <v/>
      </c>
      <c r="S107" s="20" t="str">
        <f>IF($H107=22,PRODUCT($I107:$K107),"")</f>
        <v/>
      </c>
      <c r="T107" s="20" t="str">
        <f>IF($H107=24,PRODUCT($I107:$K107),"")</f>
        <v/>
      </c>
      <c r="U107" s="20" t="str">
        <f>IF(COUNT($I107:$K107)=0,"",PRODUCT($I107:$K107))</f>
        <v/>
      </c>
      <c r="V107" s="20" t="str">
        <f>IF($H107="","",U107*$H107^2/162)</f>
        <v/>
      </c>
      <c r="W107" s="24" t="str">
        <f>IF(V107="","",V107/1000)</f>
        <v/>
      </c>
    </row>
    <row r="108" spans="1:23" x14ac:dyDescent="0.25">
      <c r="A108" s="15"/>
      <c r="B108" s="15"/>
      <c r="C108" s="15"/>
      <c r="D108" s="15"/>
      <c r="E108" s="15"/>
      <c r="F108" s="19" t="str">
        <f>IFERROR(VLOOKUP($E108,'POZ &amp; FİYAT'!$A$5:$C$44,3,FALSE),"")</f>
        <v/>
      </c>
      <c r="G108" s="15"/>
      <c r="H108" s="16"/>
      <c r="I108" s="16"/>
      <c r="J108" s="16"/>
      <c r="K108" s="16"/>
      <c r="L108" s="20" t="str">
        <f>IF($H108=8,PRODUCT($I108:$K108),"")</f>
        <v/>
      </c>
      <c r="M108" s="20" t="str">
        <f>IF($H108=10,PRODUCT($I108:$K108),"")</f>
        <v/>
      </c>
      <c r="N108" s="20" t="str">
        <f>IF($H108=12,PRODUCT($I108:$K108),"")</f>
        <v/>
      </c>
      <c r="O108" s="20" t="str">
        <f>IF($H108=14,PRODUCT($I108:$K108),"")</f>
        <v/>
      </c>
      <c r="P108" s="20" t="str">
        <f>IF($H108=16,PRODUCT($I108:$K108),"")</f>
        <v/>
      </c>
      <c r="Q108" s="20" t="str">
        <f>IF($H108=18,PRODUCT($I108:$K108),"")</f>
        <v/>
      </c>
      <c r="R108" s="20" t="str">
        <f>IF($H108=20,PRODUCT($I108:$K108),"")</f>
        <v/>
      </c>
      <c r="S108" s="20" t="str">
        <f>IF($H108=22,PRODUCT($I108:$K108),"")</f>
        <v/>
      </c>
      <c r="T108" s="20" t="str">
        <f>IF($H108=24,PRODUCT($I108:$K108),"")</f>
        <v/>
      </c>
      <c r="U108" s="20" t="str">
        <f>IF(COUNT($I108:$K108)=0,"",PRODUCT($I108:$K108))</f>
        <v/>
      </c>
      <c r="V108" s="20" t="str">
        <f>IF($H108="","",U108*$H108^2/162)</f>
        <v/>
      </c>
      <c r="W108" s="24" t="str">
        <f>IF(V108="","",V108/1000)</f>
        <v/>
      </c>
    </row>
    <row r="109" spans="1:23" x14ac:dyDescent="0.25">
      <c r="A109" s="17"/>
      <c r="B109" s="17"/>
      <c r="C109" s="17"/>
      <c r="D109" s="17"/>
      <c r="E109" s="17"/>
      <c r="F109" s="19" t="str">
        <f>IFERROR(VLOOKUP($E109,'POZ &amp; FİYAT'!$A$5:$C$44,3,FALSE),"")</f>
        <v/>
      </c>
      <c r="G109" s="17"/>
      <c r="H109" s="18"/>
      <c r="I109" s="18"/>
      <c r="J109" s="18"/>
      <c r="K109" s="18"/>
      <c r="L109" s="20" t="str">
        <f>IF($H109=8,PRODUCT($I109:$K109),"")</f>
        <v/>
      </c>
      <c r="M109" s="20" t="str">
        <f>IF($H109=10,PRODUCT($I109:$K109),"")</f>
        <v/>
      </c>
      <c r="N109" s="20" t="str">
        <f>IF($H109=12,PRODUCT($I109:$K109),"")</f>
        <v/>
      </c>
      <c r="O109" s="20" t="str">
        <f>IF($H109=14,PRODUCT($I109:$K109),"")</f>
        <v/>
      </c>
      <c r="P109" s="20" t="str">
        <f>IF($H109=16,PRODUCT($I109:$K109),"")</f>
        <v/>
      </c>
      <c r="Q109" s="20" t="str">
        <f>IF($H109=18,PRODUCT($I109:$K109),"")</f>
        <v/>
      </c>
      <c r="R109" s="20" t="str">
        <f>IF($H109=20,PRODUCT($I109:$K109),"")</f>
        <v/>
      </c>
      <c r="S109" s="20" t="str">
        <f>IF($H109=22,PRODUCT($I109:$K109),"")</f>
        <v/>
      </c>
      <c r="T109" s="20" t="str">
        <f>IF($H109=24,PRODUCT($I109:$K109),"")</f>
        <v/>
      </c>
      <c r="U109" s="20" t="str">
        <f>IF(COUNT($I109:$K109)=0,"",PRODUCT($I109:$K109))</f>
        <v/>
      </c>
      <c r="V109" s="20" t="str">
        <f>IF($H109="","",U109*$H109^2/162)</f>
        <v/>
      </c>
      <c r="W109" s="24" t="str">
        <f>IF(V109="","",V109/1000)</f>
        <v/>
      </c>
    </row>
    <row r="110" spans="1:23" x14ac:dyDescent="0.25">
      <c r="A110" s="15"/>
      <c r="B110" s="15"/>
      <c r="C110" s="15"/>
      <c r="D110" s="15"/>
      <c r="E110" s="15"/>
      <c r="F110" s="19" t="str">
        <f>IFERROR(VLOOKUP($E110,'POZ &amp; FİYAT'!$A$5:$C$44,3,FALSE),"")</f>
        <v/>
      </c>
      <c r="G110" s="15"/>
      <c r="H110" s="16"/>
      <c r="I110" s="16"/>
      <c r="J110" s="16"/>
      <c r="K110" s="16"/>
      <c r="L110" s="20" t="str">
        <f>IF($H110=8,PRODUCT($I110:$K110),"")</f>
        <v/>
      </c>
      <c r="M110" s="20" t="str">
        <f>IF($H110=10,PRODUCT($I110:$K110),"")</f>
        <v/>
      </c>
      <c r="N110" s="20" t="str">
        <f>IF($H110=12,PRODUCT($I110:$K110),"")</f>
        <v/>
      </c>
      <c r="O110" s="20" t="str">
        <f>IF($H110=14,PRODUCT($I110:$K110),"")</f>
        <v/>
      </c>
      <c r="P110" s="20" t="str">
        <f>IF($H110=16,PRODUCT($I110:$K110),"")</f>
        <v/>
      </c>
      <c r="Q110" s="20" t="str">
        <f>IF($H110=18,PRODUCT($I110:$K110),"")</f>
        <v/>
      </c>
      <c r="R110" s="20" t="str">
        <f>IF($H110=20,PRODUCT($I110:$K110),"")</f>
        <v/>
      </c>
      <c r="S110" s="20" t="str">
        <f>IF($H110=22,PRODUCT($I110:$K110),"")</f>
        <v/>
      </c>
      <c r="T110" s="20" t="str">
        <f>IF($H110=24,PRODUCT($I110:$K110),"")</f>
        <v/>
      </c>
      <c r="U110" s="20" t="str">
        <f>IF(COUNT($I110:$K110)=0,"",PRODUCT($I110:$K110))</f>
        <v/>
      </c>
      <c r="V110" s="20" t="str">
        <f>IF($H110="","",U110*$H110^2/162)</f>
        <v/>
      </c>
      <c r="W110" s="24" t="str">
        <f>IF(V110="","",V110/1000)</f>
        <v/>
      </c>
    </row>
    <row r="111" spans="1:23" x14ac:dyDescent="0.25">
      <c r="A111" s="17"/>
      <c r="B111" s="17"/>
      <c r="C111" s="17"/>
      <c r="D111" s="17"/>
      <c r="E111" s="17"/>
      <c r="F111" s="19" t="str">
        <f>IFERROR(VLOOKUP($E111,'POZ &amp; FİYAT'!$A$5:$C$44,3,FALSE),"")</f>
        <v/>
      </c>
      <c r="G111" s="17"/>
      <c r="H111" s="18"/>
      <c r="I111" s="18"/>
      <c r="J111" s="18"/>
      <c r="K111" s="18"/>
      <c r="L111" s="20" t="str">
        <f>IF($H111=8,PRODUCT($I111:$K111),"")</f>
        <v/>
      </c>
      <c r="M111" s="20" t="str">
        <f>IF($H111=10,PRODUCT($I111:$K111),"")</f>
        <v/>
      </c>
      <c r="N111" s="20" t="str">
        <f>IF($H111=12,PRODUCT($I111:$K111),"")</f>
        <v/>
      </c>
      <c r="O111" s="20" t="str">
        <f>IF($H111=14,PRODUCT($I111:$K111),"")</f>
        <v/>
      </c>
      <c r="P111" s="20" t="str">
        <f>IF($H111=16,PRODUCT($I111:$K111),"")</f>
        <v/>
      </c>
      <c r="Q111" s="20" t="str">
        <f>IF($H111=18,PRODUCT($I111:$K111),"")</f>
        <v/>
      </c>
      <c r="R111" s="20" t="str">
        <f>IF($H111=20,PRODUCT($I111:$K111),"")</f>
        <v/>
      </c>
      <c r="S111" s="20" t="str">
        <f>IF($H111=22,PRODUCT($I111:$K111),"")</f>
        <v/>
      </c>
      <c r="T111" s="20" t="str">
        <f>IF($H111=24,PRODUCT($I111:$K111),"")</f>
        <v/>
      </c>
      <c r="U111" s="20" t="str">
        <f>IF(COUNT($I111:$K111)=0,"",PRODUCT($I111:$K111))</f>
        <v/>
      </c>
      <c r="V111" s="20" t="str">
        <f>IF($H111="","",U111*$H111^2/162)</f>
        <v/>
      </c>
      <c r="W111" s="24" t="str">
        <f>IF(V111="","",V111/1000)</f>
        <v/>
      </c>
    </row>
    <row r="112" spans="1:23" x14ac:dyDescent="0.25">
      <c r="A112" s="15"/>
      <c r="B112" s="15"/>
      <c r="C112" s="15"/>
      <c r="D112" s="15"/>
      <c r="E112" s="15"/>
      <c r="F112" s="19" t="str">
        <f>IFERROR(VLOOKUP($E112,'POZ &amp; FİYAT'!$A$5:$C$44,3,FALSE),"")</f>
        <v/>
      </c>
      <c r="G112" s="15"/>
      <c r="H112" s="16"/>
      <c r="I112" s="16"/>
      <c r="J112" s="16"/>
      <c r="K112" s="16"/>
      <c r="L112" s="20" t="str">
        <f>IF($H112=8,PRODUCT($I112:$K112),"")</f>
        <v/>
      </c>
      <c r="M112" s="20" t="str">
        <f>IF($H112=10,PRODUCT($I112:$K112),"")</f>
        <v/>
      </c>
      <c r="N112" s="20" t="str">
        <f>IF($H112=12,PRODUCT($I112:$K112),"")</f>
        <v/>
      </c>
      <c r="O112" s="20" t="str">
        <f>IF($H112=14,PRODUCT($I112:$K112),"")</f>
        <v/>
      </c>
      <c r="P112" s="20" t="str">
        <f>IF($H112=16,PRODUCT($I112:$K112),"")</f>
        <v/>
      </c>
      <c r="Q112" s="20" t="str">
        <f>IF($H112=18,PRODUCT($I112:$K112),"")</f>
        <v/>
      </c>
      <c r="R112" s="20" t="str">
        <f>IF($H112=20,PRODUCT($I112:$K112),"")</f>
        <v/>
      </c>
      <c r="S112" s="20" t="str">
        <f>IF($H112=22,PRODUCT($I112:$K112),"")</f>
        <v/>
      </c>
      <c r="T112" s="20" t="str">
        <f>IF($H112=24,PRODUCT($I112:$K112),"")</f>
        <v/>
      </c>
      <c r="U112" s="20" t="str">
        <f>IF(COUNT($I112:$K112)=0,"",PRODUCT($I112:$K112))</f>
        <v/>
      </c>
      <c r="V112" s="20" t="str">
        <f>IF($H112="","",U112*$H112^2/162)</f>
        <v/>
      </c>
      <c r="W112" s="24" t="str">
        <f>IF(V112="","",V112/1000)</f>
        <v/>
      </c>
    </row>
    <row r="113" spans="1:23" x14ac:dyDescent="0.25">
      <c r="A113" s="17"/>
      <c r="B113" s="17"/>
      <c r="C113" s="17"/>
      <c r="D113" s="17"/>
      <c r="E113" s="17"/>
      <c r="F113" s="19" t="str">
        <f>IFERROR(VLOOKUP($E113,'POZ &amp; FİYAT'!$A$5:$C$44,3,FALSE),"")</f>
        <v/>
      </c>
      <c r="G113" s="17"/>
      <c r="H113" s="18"/>
      <c r="I113" s="18"/>
      <c r="J113" s="18"/>
      <c r="K113" s="18"/>
      <c r="L113" s="20" t="str">
        <f>IF($H113=8,PRODUCT($I113:$K113),"")</f>
        <v/>
      </c>
      <c r="M113" s="20" t="str">
        <f>IF($H113=10,PRODUCT($I113:$K113),"")</f>
        <v/>
      </c>
      <c r="N113" s="20" t="str">
        <f>IF($H113=12,PRODUCT($I113:$K113),"")</f>
        <v/>
      </c>
      <c r="O113" s="20" t="str">
        <f>IF($H113=14,PRODUCT($I113:$K113),"")</f>
        <v/>
      </c>
      <c r="P113" s="20" t="str">
        <f>IF($H113=16,PRODUCT($I113:$K113),"")</f>
        <v/>
      </c>
      <c r="Q113" s="20" t="str">
        <f>IF($H113=18,PRODUCT($I113:$K113),"")</f>
        <v/>
      </c>
      <c r="R113" s="20" t="str">
        <f>IF($H113=20,PRODUCT($I113:$K113),"")</f>
        <v/>
      </c>
      <c r="S113" s="20" t="str">
        <f>IF($H113=22,PRODUCT($I113:$K113),"")</f>
        <v/>
      </c>
      <c r="T113" s="20" t="str">
        <f>IF($H113=24,PRODUCT($I113:$K113),"")</f>
        <v/>
      </c>
      <c r="U113" s="20" t="str">
        <f>IF(COUNT($I113:$K113)=0,"",PRODUCT($I113:$K113))</f>
        <v/>
      </c>
      <c r="V113" s="20" t="str">
        <f>IF($H113="","",U113*$H113^2/162)</f>
        <v/>
      </c>
      <c r="W113" s="24" t="str">
        <f>IF(V113="","",V113/1000)</f>
        <v/>
      </c>
    </row>
    <row r="114" spans="1:23" x14ac:dyDescent="0.25">
      <c r="A114" s="15"/>
      <c r="B114" s="15"/>
      <c r="C114" s="15"/>
      <c r="D114" s="15"/>
      <c r="E114" s="15"/>
      <c r="F114" s="19" t="str">
        <f>IFERROR(VLOOKUP($E114,'POZ &amp; FİYAT'!$A$5:$C$44,3,FALSE),"")</f>
        <v/>
      </c>
      <c r="G114" s="15"/>
      <c r="H114" s="16"/>
      <c r="I114" s="16"/>
      <c r="J114" s="16"/>
      <c r="K114" s="16"/>
      <c r="L114" s="20" t="str">
        <f>IF($H114=8,PRODUCT($I114:$K114),"")</f>
        <v/>
      </c>
      <c r="M114" s="20" t="str">
        <f>IF($H114=10,PRODUCT($I114:$K114),"")</f>
        <v/>
      </c>
      <c r="N114" s="20" t="str">
        <f>IF($H114=12,PRODUCT($I114:$K114),"")</f>
        <v/>
      </c>
      <c r="O114" s="20" t="str">
        <f>IF($H114=14,PRODUCT($I114:$K114),"")</f>
        <v/>
      </c>
      <c r="P114" s="20" t="str">
        <f>IF($H114=16,PRODUCT($I114:$K114),"")</f>
        <v/>
      </c>
      <c r="Q114" s="20" t="str">
        <f>IF($H114=18,PRODUCT($I114:$K114),"")</f>
        <v/>
      </c>
      <c r="R114" s="20" t="str">
        <f>IF($H114=20,PRODUCT($I114:$K114),"")</f>
        <v/>
      </c>
      <c r="S114" s="20" t="str">
        <f>IF($H114=22,PRODUCT($I114:$K114),"")</f>
        <v/>
      </c>
      <c r="T114" s="20" t="str">
        <f>IF($H114=24,PRODUCT($I114:$K114),"")</f>
        <v/>
      </c>
      <c r="U114" s="20" t="str">
        <f>IF(COUNT($I114:$K114)=0,"",PRODUCT($I114:$K114))</f>
        <v/>
      </c>
      <c r="V114" s="20" t="str">
        <f>IF($H114="","",U114*$H114^2/162)</f>
        <v/>
      </c>
      <c r="W114" s="24" t="str">
        <f>IF(V114="","",V114/1000)</f>
        <v/>
      </c>
    </row>
    <row r="115" spans="1:23" x14ac:dyDescent="0.25">
      <c r="A115" s="17"/>
      <c r="B115" s="17"/>
      <c r="C115" s="17"/>
      <c r="D115" s="17"/>
      <c r="E115" s="17"/>
      <c r="F115" s="19" t="str">
        <f>IFERROR(VLOOKUP($E115,'POZ &amp; FİYAT'!$A$5:$C$44,3,FALSE),"")</f>
        <v/>
      </c>
      <c r="G115" s="17"/>
      <c r="H115" s="18"/>
      <c r="I115" s="18"/>
      <c r="J115" s="18"/>
      <c r="K115" s="18"/>
      <c r="L115" s="20" t="str">
        <f>IF($H115=8,PRODUCT($I115:$K115),"")</f>
        <v/>
      </c>
      <c r="M115" s="20" t="str">
        <f>IF($H115=10,PRODUCT($I115:$K115),"")</f>
        <v/>
      </c>
      <c r="N115" s="20" t="str">
        <f>IF($H115=12,PRODUCT($I115:$K115),"")</f>
        <v/>
      </c>
      <c r="O115" s="20" t="str">
        <f>IF($H115=14,PRODUCT($I115:$K115),"")</f>
        <v/>
      </c>
      <c r="P115" s="20" t="str">
        <f>IF($H115=16,PRODUCT($I115:$K115),"")</f>
        <v/>
      </c>
      <c r="Q115" s="20" t="str">
        <f>IF($H115=18,PRODUCT($I115:$K115),"")</f>
        <v/>
      </c>
      <c r="R115" s="20" t="str">
        <f>IF($H115=20,PRODUCT($I115:$K115),"")</f>
        <v/>
      </c>
      <c r="S115" s="20" t="str">
        <f>IF($H115=22,PRODUCT($I115:$K115),"")</f>
        <v/>
      </c>
      <c r="T115" s="20" t="str">
        <f>IF($H115=24,PRODUCT($I115:$K115),"")</f>
        <v/>
      </c>
      <c r="U115" s="20" t="str">
        <f>IF(COUNT($I115:$K115)=0,"",PRODUCT($I115:$K115))</f>
        <v/>
      </c>
      <c r="V115" s="20" t="str">
        <f>IF($H115="","",U115*$H115^2/162)</f>
        <v/>
      </c>
      <c r="W115" s="24" t="str">
        <f>IF(V115="","",V115/1000)</f>
        <v/>
      </c>
    </row>
    <row r="116" spans="1:23" x14ac:dyDescent="0.25">
      <c r="A116" s="15"/>
      <c r="B116" s="15"/>
      <c r="C116" s="15"/>
      <c r="D116" s="15"/>
      <c r="E116" s="15"/>
      <c r="F116" s="19" t="str">
        <f>IFERROR(VLOOKUP($E116,'POZ &amp; FİYAT'!$A$5:$C$44,3,FALSE),"")</f>
        <v/>
      </c>
      <c r="G116" s="15"/>
      <c r="H116" s="16"/>
      <c r="I116" s="16"/>
      <c r="J116" s="16"/>
      <c r="K116" s="16"/>
      <c r="L116" s="20" t="str">
        <f>IF($H116=8,PRODUCT($I116:$K116),"")</f>
        <v/>
      </c>
      <c r="M116" s="20" t="str">
        <f>IF($H116=10,PRODUCT($I116:$K116),"")</f>
        <v/>
      </c>
      <c r="N116" s="20" t="str">
        <f>IF($H116=12,PRODUCT($I116:$K116),"")</f>
        <v/>
      </c>
      <c r="O116" s="20" t="str">
        <f>IF($H116=14,PRODUCT($I116:$K116),"")</f>
        <v/>
      </c>
      <c r="P116" s="20" t="str">
        <f>IF($H116=16,PRODUCT($I116:$K116),"")</f>
        <v/>
      </c>
      <c r="Q116" s="20" t="str">
        <f>IF($H116=18,PRODUCT($I116:$K116),"")</f>
        <v/>
      </c>
      <c r="R116" s="20" t="str">
        <f>IF($H116=20,PRODUCT($I116:$K116),"")</f>
        <v/>
      </c>
      <c r="S116" s="20" t="str">
        <f>IF($H116=22,PRODUCT($I116:$K116),"")</f>
        <v/>
      </c>
      <c r="T116" s="20" t="str">
        <f>IF($H116=24,PRODUCT($I116:$K116),"")</f>
        <v/>
      </c>
      <c r="U116" s="20" t="str">
        <f>IF(COUNT($I116:$K116)=0,"",PRODUCT($I116:$K116))</f>
        <v/>
      </c>
      <c r="V116" s="20" t="str">
        <f>IF($H116="","",U116*$H116^2/162)</f>
        <v/>
      </c>
      <c r="W116" s="24" t="str">
        <f>IF(V116="","",V116/1000)</f>
        <v/>
      </c>
    </row>
    <row r="117" spans="1:23" x14ac:dyDescent="0.25">
      <c r="A117" s="17"/>
      <c r="B117" s="17"/>
      <c r="C117" s="17"/>
      <c r="D117" s="17"/>
      <c r="E117" s="17"/>
      <c r="F117" s="19" t="str">
        <f>IFERROR(VLOOKUP($E117,'POZ &amp; FİYAT'!$A$5:$C$44,3,FALSE),"")</f>
        <v/>
      </c>
      <c r="G117" s="17"/>
      <c r="H117" s="18"/>
      <c r="I117" s="18"/>
      <c r="J117" s="18"/>
      <c r="K117" s="18"/>
      <c r="L117" s="20" t="str">
        <f>IF($H117=8,PRODUCT($I117:$K117),"")</f>
        <v/>
      </c>
      <c r="M117" s="20" t="str">
        <f>IF($H117=10,PRODUCT($I117:$K117),"")</f>
        <v/>
      </c>
      <c r="N117" s="20" t="str">
        <f>IF($H117=12,PRODUCT($I117:$K117),"")</f>
        <v/>
      </c>
      <c r="O117" s="20" t="str">
        <f>IF($H117=14,PRODUCT($I117:$K117),"")</f>
        <v/>
      </c>
      <c r="P117" s="20" t="str">
        <f>IF($H117=16,PRODUCT($I117:$K117),"")</f>
        <v/>
      </c>
      <c r="Q117" s="20" t="str">
        <f>IF($H117=18,PRODUCT($I117:$K117),"")</f>
        <v/>
      </c>
      <c r="R117" s="20" t="str">
        <f>IF($H117=20,PRODUCT($I117:$K117),"")</f>
        <v/>
      </c>
      <c r="S117" s="20" t="str">
        <f>IF($H117=22,PRODUCT($I117:$K117),"")</f>
        <v/>
      </c>
      <c r="T117" s="20" t="str">
        <f>IF($H117=24,PRODUCT($I117:$K117),"")</f>
        <v/>
      </c>
      <c r="U117" s="20" t="str">
        <f>IF(COUNT($I117:$K117)=0,"",PRODUCT($I117:$K117))</f>
        <v/>
      </c>
      <c r="V117" s="20" t="str">
        <f>IF($H117="","",U117*$H117^2/162)</f>
        <v/>
      </c>
      <c r="W117" s="24" t="str">
        <f>IF(V117="","",V117/1000)</f>
        <v/>
      </c>
    </row>
    <row r="118" spans="1:23" x14ac:dyDescent="0.25">
      <c r="A118" s="15"/>
      <c r="B118" s="15"/>
      <c r="C118" s="15"/>
      <c r="D118" s="15"/>
      <c r="E118" s="15"/>
      <c r="F118" s="19" t="str">
        <f>IFERROR(VLOOKUP($E118,'POZ &amp; FİYAT'!$A$5:$C$44,3,FALSE),"")</f>
        <v/>
      </c>
      <c r="G118" s="15"/>
      <c r="H118" s="16"/>
      <c r="I118" s="16"/>
      <c r="J118" s="16"/>
      <c r="K118" s="16"/>
      <c r="L118" s="20" t="str">
        <f>IF($H118=8,PRODUCT($I118:$K118),"")</f>
        <v/>
      </c>
      <c r="M118" s="20" t="str">
        <f>IF($H118=10,PRODUCT($I118:$K118),"")</f>
        <v/>
      </c>
      <c r="N118" s="20" t="str">
        <f>IF($H118=12,PRODUCT($I118:$K118),"")</f>
        <v/>
      </c>
      <c r="O118" s="20" t="str">
        <f>IF($H118=14,PRODUCT($I118:$K118),"")</f>
        <v/>
      </c>
      <c r="P118" s="20" t="str">
        <f>IF($H118=16,PRODUCT($I118:$K118),"")</f>
        <v/>
      </c>
      <c r="Q118" s="20" t="str">
        <f>IF($H118=18,PRODUCT($I118:$K118),"")</f>
        <v/>
      </c>
      <c r="R118" s="20" t="str">
        <f>IF($H118=20,PRODUCT($I118:$K118),"")</f>
        <v/>
      </c>
      <c r="S118" s="20" t="str">
        <f>IF($H118=22,PRODUCT($I118:$K118),"")</f>
        <v/>
      </c>
      <c r="T118" s="20" t="str">
        <f>IF($H118=24,PRODUCT($I118:$K118),"")</f>
        <v/>
      </c>
      <c r="U118" s="20" t="str">
        <f>IF(COUNT($I118:$K118)=0,"",PRODUCT($I118:$K118))</f>
        <v/>
      </c>
      <c r="V118" s="20" t="str">
        <f>IF($H118="","",U118*$H118^2/162)</f>
        <v/>
      </c>
      <c r="W118" s="24" t="str">
        <f>IF(V118="","",V118/1000)</f>
        <v/>
      </c>
    </row>
    <row r="119" spans="1:23" x14ac:dyDescent="0.25">
      <c r="A119" s="17"/>
      <c r="B119" s="17"/>
      <c r="C119" s="17"/>
      <c r="D119" s="17"/>
      <c r="E119" s="17"/>
      <c r="F119" s="19" t="str">
        <f>IFERROR(VLOOKUP($E119,'POZ &amp; FİYAT'!$A$5:$C$44,3,FALSE),"")</f>
        <v/>
      </c>
      <c r="G119" s="17"/>
      <c r="H119" s="18"/>
      <c r="I119" s="18"/>
      <c r="J119" s="18"/>
      <c r="K119" s="18"/>
      <c r="L119" s="20" t="str">
        <f>IF($H119=8,PRODUCT($I119:$K119),"")</f>
        <v/>
      </c>
      <c r="M119" s="20" t="str">
        <f>IF($H119=10,PRODUCT($I119:$K119),"")</f>
        <v/>
      </c>
      <c r="N119" s="20" t="str">
        <f>IF($H119=12,PRODUCT($I119:$K119),"")</f>
        <v/>
      </c>
      <c r="O119" s="20" t="str">
        <f>IF($H119=14,PRODUCT($I119:$K119),"")</f>
        <v/>
      </c>
      <c r="P119" s="20" t="str">
        <f>IF($H119=16,PRODUCT($I119:$K119),"")</f>
        <v/>
      </c>
      <c r="Q119" s="20" t="str">
        <f>IF($H119=18,PRODUCT($I119:$K119),"")</f>
        <v/>
      </c>
      <c r="R119" s="20" t="str">
        <f>IF($H119=20,PRODUCT($I119:$K119),"")</f>
        <v/>
      </c>
      <c r="S119" s="20" t="str">
        <f>IF($H119=22,PRODUCT($I119:$K119),"")</f>
        <v/>
      </c>
      <c r="T119" s="20" t="str">
        <f>IF($H119=24,PRODUCT($I119:$K119),"")</f>
        <v/>
      </c>
      <c r="U119" s="20" t="str">
        <f>IF(COUNT($I119:$K119)=0,"",PRODUCT($I119:$K119))</f>
        <v/>
      </c>
      <c r="V119" s="20" t="str">
        <f>IF($H119="","",U119*$H119^2/162)</f>
        <v/>
      </c>
      <c r="W119" s="24" t="str">
        <f>IF(V119="","",V119/1000)</f>
        <v/>
      </c>
    </row>
    <row r="120" spans="1:23" x14ac:dyDescent="0.25">
      <c r="A120" s="15"/>
      <c r="B120" s="15"/>
      <c r="C120" s="15"/>
      <c r="D120" s="15"/>
      <c r="E120" s="15"/>
      <c r="F120" s="19" t="str">
        <f>IFERROR(VLOOKUP($E120,'POZ &amp; FİYAT'!$A$5:$C$44,3,FALSE),"")</f>
        <v/>
      </c>
      <c r="G120" s="15"/>
      <c r="H120" s="16"/>
      <c r="I120" s="16"/>
      <c r="J120" s="16"/>
      <c r="K120" s="16"/>
      <c r="L120" s="20" t="str">
        <f>IF($H120=8,PRODUCT($I120:$K120),"")</f>
        <v/>
      </c>
      <c r="M120" s="20" t="str">
        <f>IF($H120=10,PRODUCT($I120:$K120),"")</f>
        <v/>
      </c>
      <c r="N120" s="20" t="str">
        <f>IF($H120=12,PRODUCT($I120:$K120),"")</f>
        <v/>
      </c>
      <c r="O120" s="20" t="str">
        <f>IF($H120=14,PRODUCT($I120:$K120),"")</f>
        <v/>
      </c>
      <c r="P120" s="20" t="str">
        <f>IF($H120=16,PRODUCT($I120:$K120),"")</f>
        <v/>
      </c>
      <c r="Q120" s="20" t="str">
        <f>IF($H120=18,PRODUCT($I120:$K120),"")</f>
        <v/>
      </c>
      <c r="R120" s="20" t="str">
        <f>IF($H120=20,PRODUCT($I120:$K120),"")</f>
        <v/>
      </c>
      <c r="S120" s="20" t="str">
        <f>IF($H120=22,PRODUCT($I120:$K120),"")</f>
        <v/>
      </c>
      <c r="T120" s="20" t="str">
        <f>IF($H120=24,PRODUCT($I120:$K120),"")</f>
        <v/>
      </c>
      <c r="U120" s="20" t="str">
        <f>IF(COUNT($I120:$K120)=0,"",PRODUCT($I120:$K120))</f>
        <v/>
      </c>
      <c r="V120" s="20" t="str">
        <f>IF($H120="","",U120*$H120^2/162)</f>
        <v/>
      </c>
      <c r="W120" s="24" t="str">
        <f>IF(V120="","",V120/1000)</f>
        <v/>
      </c>
    </row>
    <row r="121" spans="1:23" x14ac:dyDescent="0.25">
      <c r="A121" s="17"/>
      <c r="B121" s="17"/>
      <c r="C121" s="17"/>
      <c r="D121" s="17"/>
      <c r="E121" s="17"/>
      <c r="F121" s="19" t="str">
        <f>IFERROR(VLOOKUP($E121,'POZ &amp; FİYAT'!$A$5:$C$44,3,FALSE),"")</f>
        <v/>
      </c>
      <c r="G121" s="17"/>
      <c r="H121" s="18"/>
      <c r="I121" s="18"/>
      <c r="J121" s="18"/>
      <c r="K121" s="18"/>
      <c r="L121" s="20" t="str">
        <f>IF($H121=8,PRODUCT($I121:$K121),"")</f>
        <v/>
      </c>
      <c r="M121" s="20" t="str">
        <f>IF($H121=10,PRODUCT($I121:$K121),"")</f>
        <v/>
      </c>
      <c r="N121" s="20" t="str">
        <f>IF($H121=12,PRODUCT($I121:$K121),"")</f>
        <v/>
      </c>
      <c r="O121" s="20" t="str">
        <f>IF($H121=14,PRODUCT($I121:$K121),"")</f>
        <v/>
      </c>
      <c r="P121" s="20" t="str">
        <f>IF($H121=16,PRODUCT($I121:$K121),"")</f>
        <v/>
      </c>
      <c r="Q121" s="20" t="str">
        <f>IF($H121=18,PRODUCT($I121:$K121),"")</f>
        <v/>
      </c>
      <c r="R121" s="20" t="str">
        <f>IF($H121=20,PRODUCT($I121:$K121),"")</f>
        <v/>
      </c>
      <c r="S121" s="20" t="str">
        <f>IF($H121=22,PRODUCT($I121:$K121),"")</f>
        <v/>
      </c>
      <c r="T121" s="20" t="str">
        <f>IF($H121=24,PRODUCT($I121:$K121),"")</f>
        <v/>
      </c>
      <c r="U121" s="20" t="str">
        <f>IF(COUNT($I121:$K121)=0,"",PRODUCT($I121:$K121))</f>
        <v/>
      </c>
      <c r="V121" s="20" t="str">
        <f>IF($H121="","",U121*$H121^2/162)</f>
        <v/>
      </c>
      <c r="W121" s="24" t="str">
        <f>IF(V121="","",V121/1000)</f>
        <v/>
      </c>
    </row>
    <row r="122" spans="1:23" x14ac:dyDescent="0.25">
      <c r="A122" s="15"/>
      <c r="B122" s="15"/>
      <c r="C122" s="15"/>
      <c r="D122" s="15"/>
      <c r="E122" s="15"/>
      <c r="F122" s="19" t="str">
        <f>IFERROR(VLOOKUP($E122,'POZ &amp; FİYAT'!$A$5:$C$44,3,FALSE),"")</f>
        <v/>
      </c>
      <c r="G122" s="15"/>
      <c r="H122" s="16"/>
      <c r="I122" s="16"/>
      <c r="J122" s="16"/>
      <c r="K122" s="16"/>
      <c r="L122" s="20" t="str">
        <f>IF($H122=8,PRODUCT($I122:$K122),"")</f>
        <v/>
      </c>
      <c r="M122" s="20" t="str">
        <f>IF($H122=10,PRODUCT($I122:$K122),"")</f>
        <v/>
      </c>
      <c r="N122" s="20" t="str">
        <f>IF($H122=12,PRODUCT($I122:$K122),"")</f>
        <v/>
      </c>
      <c r="O122" s="20" t="str">
        <f>IF($H122=14,PRODUCT($I122:$K122),"")</f>
        <v/>
      </c>
      <c r="P122" s="20" t="str">
        <f>IF($H122=16,PRODUCT($I122:$K122),"")</f>
        <v/>
      </c>
      <c r="Q122" s="20" t="str">
        <f>IF($H122=18,PRODUCT($I122:$K122),"")</f>
        <v/>
      </c>
      <c r="R122" s="20" t="str">
        <f>IF($H122=20,PRODUCT($I122:$K122),"")</f>
        <v/>
      </c>
      <c r="S122" s="20" t="str">
        <f>IF($H122=22,PRODUCT($I122:$K122),"")</f>
        <v/>
      </c>
      <c r="T122" s="20" t="str">
        <f>IF($H122=24,PRODUCT($I122:$K122),"")</f>
        <v/>
      </c>
      <c r="U122" s="20" t="str">
        <f>IF(COUNT($I122:$K122)=0,"",PRODUCT($I122:$K122))</f>
        <v/>
      </c>
      <c r="V122" s="20" t="str">
        <f>IF($H122="","",U122*$H122^2/162)</f>
        <v/>
      </c>
      <c r="W122" s="24" t="str">
        <f>IF(V122="","",V122/1000)</f>
        <v/>
      </c>
    </row>
    <row r="123" spans="1:23" x14ac:dyDescent="0.25">
      <c r="A123" s="17"/>
      <c r="B123" s="17"/>
      <c r="C123" s="17"/>
      <c r="D123" s="17"/>
      <c r="E123" s="17"/>
      <c r="F123" s="19" t="str">
        <f>IFERROR(VLOOKUP($E123,'POZ &amp; FİYAT'!$A$5:$C$44,3,FALSE),"")</f>
        <v/>
      </c>
      <c r="G123" s="17"/>
      <c r="H123" s="18"/>
      <c r="I123" s="18"/>
      <c r="J123" s="18"/>
      <c r="K123" s="18"/>
      <c r="L123" s="20" t="str">
        <f>IF($H123=8,PRODUCT($I123:$K123),"")</f>
        <v/>
      </c>
      <c r="M123" s="20" t="str">
        <f>IF($H123=10,PRODUCT($I123:$K123),"")</f>
        <v/>
      </c>
      <c r="N123" s="20" t="str">
        <f>IF($H123=12,PRODUCT($I123:$K123),"")</f>
        <v/>
      </c>
      <c r="O123" s="20" t="str">
        <f>IF($H123=14,PRODUCT($I123:$K123),"")</f>
        <v/>
      </c>
      <c r="P123" s="20" t="str">
        <f>IF($H123=16,PRODUCT($I123:$K123),"")</f>
        <v/>
      </c>
      <c r="Q123" s="20" t="str">
        <f>IF($H123=18,PRODUCT($I123:$K123),"")</f>
        <v/>
      </c>
      <c r="R123" s="20" t="str">
        <f>IF($H123=20,PRODUCT($I123:$K123),"")</f>
        <v/>
      </c>
      <c r="S123" s="20" t="str">
        <f>IF($H123=22,PRODUCT($I123:$K123),"")</f>
        <v/>
      </c>
      <c r="T123" s="20" t="str">
        <f>IF($H123=24,PRODUCT($I123:$K123),"")</f>
        <v/>
      </c>
      <c r="U123" s="20" t="str">
        <f>IF(COUNT($I123:$K123)=0,"",PRODUCT($I123:$K123))</f>
        <v/>
      </c>
      <c r="V123" s="20" t="str">
        <f>IF($H123="","",U123*$H123^2/162)</f>
        <v/>
      </c>
      <c r="W123" s="24" t="str">
        <f>IF(V123="","",V123/1000)</f>
        <v/>
      </c>
    </row>
    <row r="124" spans="1:23" x14ac:dyDescent="0.25">
      <c r="A124" s="15"/>
      <c r="B124" s="15"/>
      <c r="C124" s="15"/>
      <c r="D124" s="15"/>
      <c r="E124" s="15"/>
      <c r="F124" s="19" t="str">
        <f>IFERROR(VLOOKUP($E124,'POZ &amp; FİYAT'!$A$5:$C$44,3,FALSE),"")</f>
        <v/>
      </c>
      <c r="G124" s="15"/>
      <c r="H124" s="16"/>
      <c r="I124" s="16"/>
      <c r="J124" s="16"/>
      <c r="K124" s="16"/>
      <c r="L124" s="20" t="str">
        <f>IF($H124=8,PRODUCT($I124:$K124),"")</f>
        <v/>
      </c>
      <c r="M124" s="20" t="str">
        <f>IF($H124=10,PRODUCT($I124:$K124),"")</f>
        <v/>
      </c>
      <c r="N124" s="20" t="str">
        <f>IF($H124=12,PRODUCT($I124:$K124),"")</f>
        <v/>
      </c>
      <c r="O124" s="20" t="str">
        <f>IF($H124=14,PRODUCT($I124:$K124),"")</f>
        <v/>
      </c>
      <c r="P124" s="20" t="str">
        <f>IF($H124=16,PRODUCT($I124:$K124),"")</f>
        <v/>
      </c>
      <c r="Q124" s="20" t="str">
        <f>IF($H124=18,PRODUCT($I124:$K124),"")</f>
        <v/>
      </c>
      <c r="R124" s="20" t="str">
        <f>IF($H124=20,PRODUCT($I124:$K124),"")</f>
        <v/>
      </c>
      <c r="S124" s="20" t="str">
        <f>IF($H124=22,PRODUCT($I124:$K124),"")</f>
        <v/>
      </c>
      <c r="T124" s="20" t="str">
        <f>IF($H124=24,PRODUCT($I124:$K124),"")</f>
        <v/>
      </c>
      <c r="U124" s="20" t="str">
        <f>IF(COUNT($I124:$K124)=0,"",PRODUCT($I124:$K124))</f>
        <v/>
      </c>
      <c r="V124" s="20" t="str">
        <f>IF($H124="","",U124*$H124^2/162)</f>
        <v/>
      </c>
      <c r="W124" s="24" t="str">
        <f>IF(V124="","",V124/1000)</f>
        <v/>
      </c>
    </row>
    <row r="125" spans="1:23" x14ac:dyDescent="0.25">
      <c r="A125" s="17"/>
      <c r="B125" s="17"/>
      <c r="C125" s="17"/>
      <c r="D125" s="17"/>
      <c r="E125" s="17"/>
      <c r="F125" s="19" t="str">
        <f>IFERROR(VLOOKUP($E125,'POZ &amp; FİYAT'!$A$5:$C$44,3,FALSE),"")</f>
        <v/>
      </c>
      <c r="G125" s="17"/>
      <c r="H125" s="18"/>
      <c r="I125" s="18"/>
      <c r="J125" s="18"/>
      <c r="K125" s="18"/>
      <c r="L125" s="20" t="str">
        <f>IF($H125=8,PRODUCT($I125:$K125),"")</f>
        <v/>
      </c>
      <c r="M125" s="20" t="str">
        <f>IF($H125=10,PRODUCT($I125:$K125),"")</f>
        <v/>
      </c>
      <c r="N125" s="20" t="str">
        <f>IF($H125=12,PRODUCT($I125:$K125),"")</f>
        <v/>
      </c>
      <c r="O125" s="20" t="str">
        <f>IF($H125=14,PRODUCT($I125:$K125),"")</f>
        <v/>
      </c>
      <c r="P125" s="20" t="str">
        <f>IF($H125=16,PRODUCT($I125:$K125),"")</f>
        <v/>
      </c>
      <c r="Q125" s="20" t="str">
        <f>IF($H125=18,PRODUCT($I125:$K125),"")</f>
        <v/>
      </c>
      <c r="R125" s="20" t="str">
        <f>IF($H125=20,PRODUCT($I125:$K125),"")</f>
        <v/>
      </c>
      <c r="S125" s="20" t="str">
        <f>IF($H125=22,PRODUCT($I125:$K125),"")</f>
        <v/>
      </c>
      <c r="T125" s="20" t="str">
        <f>IF($H125=24,PRODUCT($I125:$K125),"")</f>
        <v/>
      </c>
      <c r="U125" s="20" t="str">
        <f>IF(COUNT($I125:$K125)=0,"",PRODUCT($I125:$K125))</f>
        <v/>
      </c>
      <c r="V125" s="20" t="str">
        <f>IF($H125="","",U125*$H125^2/162)</f>
        <v/>
      </c>
      <c r="W125" s="24" t="str">
        <f>IF(V125="","",V125/1000)</f>
        <v/>
      </c>
    </row>
    <row r="126" spans="1:23" x14ac:dyDescent="0.25">
      <c r="A126" s="15"/>
      <c r="B126" s="15"/>
      <c r="C126" s="15"/>
      <c r="D126" s="15"/>
      <c r="E126" s="15"/>
      <c r="F126" s="19" t="str">
        <f>IFERROR(VLOOKUP($E126,'POZ &amp; FİYAT'!$A$5:$C$44,3,FALSE),"")</f>
        <v/>
      </c>
      <c r="G126" s="15"/>
      <c r="H126" s="16"/>
      <c r="I126" s="16"/>
      <c r="J126" s="16"/>
      <c r="K126" s="16"/>
      <c r="L126" s="20" t="str">
        <f>IF($H126=8,PRODUCT($I126:$K126),"")</f>
        <v/>
      </c>
      <c r="M126" s="20" t="str">
        <f>IF($H126=10,PRODUCT($I126:$K126),"")</f>
        <v/>
      </c>
      <c r="N126" s="20" t="str">
        <f>IF($H126=12,PRODUCT($I126:$K126),"")</f>
        <v/>
      </c>
      <c r="O126" s="20" t="str">
        <f>IF($H126=14,PRODUCT($I126:$K126),"")</f>
        <v/>
      </c>
      <c r="P126" s="20" t="str">
        <f>IF($H126=16,PRODUCT($I126:$K126),"")</f>
        <v/>
      </c>
      <c r="Q126" s="20" t="str">
        <f>IF($H126=18,PRODUCT($I126:$K126),"")</f>
        <v/>
      </c>
      <c r="R126" s="20" t="str">
        <f>IF($H126=20,PRODUCT($I126:$K126),"")</f>
        <v/>
      </c>
      <c r="S126" s="20" t="str">
        <f>IF($H126=22,PRODUCT($I126:$K126),"")</f>
        <v/>
      </c>
      <c r="T126" s="20" t="str">
        <f>IF($H126=24,PRODUCT($I126:$K126),"")</f>
        <v/>
      </c>
      <c r="U126" s="20" t="str">
        <f>IF(COUNT($I126:$K126)=0,"",PRODUCT($I126:$K126))</f>
        <v/>
      </c>
      <c r="V126" s="20" t="str">
        <f>IF($H126="","",U126*$H126^2/162)</f>
        <v/>
      </c>
      <c r="W126" s="24" t="str">
        <f>IF(V126="","",V126/1000)</f>
        <v/>
      </c>
    </row>
    <row r="127" spans="1:23" x14ac:dyDescent="0.25">
      <c r="A127" s="17"/>
      <c r="B127" s="17"/>
      <c r="C127" s="17"/>
      <c r="D127" s="17"/>
      <c r="E127" s="17"/>
      <c r="F127" s="19" t="str">
        <f>IFERROR(VLOOKUP($E127,'POZ &amp; FİYAT'!$A$5:$C$44,3,FALSE),"")</f>
        <v/>
      </c>
      <c r="G127" s="17"/>
      <c r="H127" s="18"/>
      <c r="I127" s="18"/>
      <c r="J127" s="18"/>
      <c r="K127" s="18"/>
      <c r="L127" s="20" t="str">
        <f>IF($H127=8,PRODUCT($I127:$K127),"")</f>
        <v/>
      </c>
      <c r="M127" s="20" t="str">
        <f>IF($H127=10,PRODUCT($I127:$K127),"")</f>
        <v/>
      </c>
      <c r="N127" s="20" t="str">
        <f>IF($H127=12,PRODUCT($I127:$K127),"")</f>
        <v/>
      </c>
      <c r="O127" s="20" t="str">
        <f>IF($H127=14,PRODUCT($I127:$K127),"")</f>
        <v/>
      </c>
      <c r="P127" s="20" t="str">
        <f>IF($H127=16,PRODUCT($I127:$K127),"")</f>
        <v/>
      </c>
      <c r="Q127" s="20" t="str">
        <f>IF($H127=18,PRODUCT($I127:$K127),"")</f>
        <v/>
      </c>
      <c r="R127" s="20" t="str">
        <f>IF($H127=20,PRODUCT($I127:$K127),"")</f>
        <v/>
      </c>
      <c r="S127" s="20" t="str">
        <f>IF($H127=22,PRODUCT($I127:$K127),"")</f>
        <v/>
      </c>
      <c r="T127" s="20" t="str">
        <f>IF($H127=24,PRODUCT($I127:$K127),"")</f>
        <v/>
      </c>
      <c r="U127" s="20" t="str">
        <f>IF(COUNT($I127:$K127)=0,"",PRODUCT($I127:$K127))</f>
        <v/>
      </c>
      <c r="V127" s="20" t="str">
        <f>IF($H127="","",U127*$H127^2/162)</f>
        <v/>
      </c>
      <c r="W127" s="24" t="str">
        <f>IF(V127="","",V127/1000)</f>
        <v/>
      </c>
    </row>
    <row r="128" spans="1:23" x14ac:dyDescent="0.25">
      <c r="A128" s="15"/>
      <c r="B128" s="15"/>
      <c r="C128" s="15"/>
      <c r="D128" s="15"/>
      <c r="E128" s="15"/>
      <c r="F128" s="19" t="str">
        <f>IFERROR(VLOOKUP($E128,'POZ &amp; FİYAT'!$A$5:$C$44,3,FALSE),"")</f>
        <v/>
      </c>
      <c r="G128" s="15"/>
      <c r="H128" s="16"/>
      <c r="I128" s="16"/>
      <c r="J128" s="16"/>
      <c r="K128" s="16"/>
      <c r="L128" s="20" t="str">
        <f>IF($H128=8,PRODUCT($I128:$K128),"")</f>
        <v/>
      </c>
      <c r="M128" s="20" t="str">
        <f>IF($H128=10,PRODUCT($I128:$K128),"")</f>
        <v/>
      </c>
      <c r="N128" s="20" t="str">
        <f>IF($H128=12,PRODUCT($I128:$K128),"")</f>
        <v/>
      </c>
      <c r="O128" s="20" t="str">
        <f>IF($H128=14,PRODUCT($I128:$K128),"")</f>
        <v/>
      </c>
      <c r="P128" s="20" t="str">
        <f>IF($H128=16,PRODUCT($I128:$K128),"")</f>
        <v/>
      </c>
      <c r="Q128" s="20" t="str">
        <f>IF($H128=18,PRODUCT($I128:$K128),"")</f>
        <v/>
      </c>
      <c r="R128" s="20" t="str">
        <f>IF($H128=20,PRODUCT($I128:$K128),"")</f>
        <v/>
      </c>
      <c r="S128" s="20" t="str">
        <f>IF($H128=22,PRODUCT($I128:$K128),"")</f>
        <v/>
      </c>
      <c r="T128" s="20" t="str">
        <f>IF($H128=24,PRODUCT($I128:$K128),"")</f>
        <v/>
      </c>
      <c r="U128" s="20" t="str">
        <f>IF(COUNT($I128:$K128)=0,"",PRODUCT($I128:$K128))</f>
        <v/>
      </c>
      <c r="V128" s="20" t="str">
        <f>IF($H128="","",U128*$H128^2/162)</f>
        <v/>
      </c>
      <c r="W128" s="24" t="str">
        <f>IF(V128="","",V128/1000)</f>
        <v/>
      </c>
    </row>
    <row r="129" spans="1:23" x14ac:dyDescent="0.25">
      <c r="A129" s="17"/>
      <c r="B129" s="17"/>
      <c r="C129" s="17"/>
      <c r="D129" s="17"/>
      <c r="E129" s="17"/>
      <c r="F129" s="19" t="str">
        <f>IFERROR(VLOOKUP($E129,'POZ &amp; FİYAT'!$A$5:$C$44,3,FALSE),"")</f>
        <v/>
      </c>
      <c r="G129" s="17"/>
      <c r="H129" s="18"/>
      <c r="I129" s="18"/>
      <c r="J129" s="18"/>
      <c r="K129" s="18"/>
      <c r="L129" s="20" t="str">
        <f>IF($H129=8,PRODUCT($I129:$K129),"")</f>
        <v/>
      </c>
      <c r="M129" s="20" t="str">
        <f>IF($H129=10,PRODUCT($I129:$K129),"")</f>
        <v/>
      </c>
      <c r="N129" s="20" t="str">
        <f>IF($H129=12,PRODUCT($I129:$K129),"")</f>
        <v/>
      </c>
      <c r="O129" s="20" t="str">
        <f>IF($H129=14,PRODUCT($I129:$K129),"")</f>
        <v/>
      </c>
      <c r="P129" s="20" t="str">
        <f>IF($H129=16,PRODUCT($I129:$K129),"")</f>
        <v/>
      </c>
      <c r="Q129" s="20" t="str">
        <f>IF($H129=18,PRODUCT($I129:$K129),"")</f>
        <v/>
      </c>
      <c r="R129" s="20" t="str">
        <f>IF($H129=20,PRODUCT($I129:$K129),"")</f>
        <v/>
      </c>
      <c r="S129" s="20" t="str">
        <f>IF($H129=22,PRODUCT($I129:$K129),"")</f>
        <v/>
      </c>
      <c r="T129" s="20" t="str">
        <f>IF($H129=24,PRODUCT($I129:$K129),"")</f>
        <v/>
      </c>
      <c r="U129" s="20" t="str">
        <f>IF(COUNT($I129:$K129)=0,"",PRODUCT($I129:$K129))</f>
        <v/>
      </c>
      <c r="V129" s="20" t="str">
        <f>IF($H129="","",U129*$H129^2/162)</f>
        <v/>
      </c>
      <c r="W129" s="24" t="str">
        <f>IF(V129="","",V129/1000)</f>
        <v/>
      </c>
    </row>
    <row r="130" spans="1:23" x14ac:dyDescent="0.25">
      <c r="A130" s="15"/>
      <c r="B130" s="15"/>
      <c r="C130" s="15"/>
      <c r="D130" s="15"/>
      <c r="E130" s="15"/>
      <c r="F130" s="19" t="str">
        <f>IFERROR(VLOOKUP($E130,'POZ &amp; FİYAT'!$A$5:$C$44,3,FALSE),"")</f>
        <v/>
      </c>
      <c r="G130" s="15"/>
      <c r="H130" s="16"/>
      <c r="I130" s="16"/>
      <c r="J130" s="16"/>
      <c r="K130" s="16"/>
      <c r="L130" s="20" t="str">
        <f>IF($H130=8,PRODUCT($I130:$K130),"")</f>
        <v/>
      </c>
      <c r="M130" s="20" t="str">
        <f>IF($H130=10,PRODUCT($I130:$K130),"")</f>
        <v/>
      </c>
      <c r="N130" s="20" t="str">
        <f>IF($H130=12,PRODUCT($I130:$K130),"")</f>
        <v/>
      </c>
      <c r="O130" s="20" t="str">
        <f>IF($H130=14,PRODUCT($I130:$K130),"")</f>
        <v/>
      </c>
      <c r="P130" s="20" t="str">
        <f>IF($H130=16,PRODUCT($I130:$K130),"")</f>
        <v/>
      </c>
      <c r="Q130" s="20" t="str">
        <f>IF($H130=18,PRODUCT($I130:$K130),"")</f>
        <v/>
      </c>
      <c r="R130" s="20" t="str">
        <f>IF($H130=20,PRODUCT($I130:$K130),"")</f>
        <v/>
      </c>
      <c r="S130" s="20" t="str">
        <f>IF($H130=22,PRODUCT($I130:$K130),"")</f>
        <v/>
      </c>
      <c r="T130" s="20" t="str">
        <f>IF($H130=24,PRODUCT($I130:$K130),"")</f>
        <v/>
      </c>
      <c r="U130" s="20" t="str">
        <f>IF(COUNT($I130:$K130)=0,"",PRODUCT($I130:$K130))</f>
        <v/>
      </c>
      <c r="V130" s="20" t="str">
        <f>IF($H130="","",U130*$H130^2/162)</f>
        <v/>
      </c>
      <c r="W130" s="24" t="str">
        <f>IF(V130="","",V130/1000)</f>
        <v/>
      </c>
    </row>
    <row r="131" spans="1:23" x14ac:dyDescent="0.25">
      <c r="A131" s="17"/>
      <c r="B131" s="17"/>
      <c r="C131" s="17"/>
      <c r="D131" s="17"/>
      <c r="E131" s="17"/>
      <c r="F131" s="19" t="str">
        <f>IFERROR(VLOOKUP($E131,'POZ &amp; FİYAT'!$A$5:$C$44,3,FALSE),"")</f>
        <v/>
      </c>
      <c r="G131" s="17"/>
      <c r="H131" s="18"/>
      <c r="I131" s="18"/>
      <c r="J131" s="18"/>
      <c r="K131" s="18"/>
      <c r="L131" s="20" t="str">
        <f>IF($H131=8,PRODUCT($I131:$K131),"")</f>
        <v/>
      </c>
      <c r="M131" s="20" t="str">
        <f>IF($H131=10,PRODUCT($I131:$K131),"")</f>
        <v/>
      </c>
      <c r="N131" s="20" t="str">
        <f>IF($H131=12,PRODUCT($I131:$K131),"")</f>
        <v/>
      </c>
      <c r="O131" s="20" t="str">
        <f>IF($H131=14,PRODUCT($I131:$K131),"")</f>
        <v/>
      </c>
      <c r="P131" s="20" t="str">
        <f>IF($H131=16,PRODUCT($I131:$K131),"")</f>
        <v/>
      </c>
      <c r="Q131" s="20" t="str">
        <f>IF($H131=18,PRODUCT($I131:$K131),"")</f>
        <v/>
      </c>
      <c r="R131" s="20" t="str">
        <f>IF($H131=20,PRODUCT($I131:$K131),"")</f>
        <v/>
      </c>
      <c r="S131" s="20" t="str">
        <f>IF($H131=22,PRODUCT($I131:$K131),"")</f>
        <v/>
      </c>
      <c r="T131" s="20" t="str">
        <f>IF($H131=24,PRODUCT($I131:$K131),"")</f>
        <v/>
      </c>
      <c r="U131" s="20" t="str">
        <f>IF(COUNT($I131:$K131)=0,"",PRODUCT($I131:$K131))</f>
        <v/>
      </c>
      <c r="V131" s="20" t="str">
        <f>IF($H131="","",U131*$H131^2/162)</f>
        <v/>
      </c>
      <c r="W131" s="24" t="str">
        <f>IF(V131="","",V131/1000)</f>
        <v/>
      </c>
    </row>
    <row r="132" spans="1:23" x14ac:dyDescent="0.25">
      <c r="A132" s="15"/>
      <c r="B132" s="15"/>
      <c r="C132" s="15"/>
      <c r="D132" s="15"/>
      <c r="E132" s="15"/>
      <c r="F132" s="19" t="str">
        <f>IFERROR(VLOOKUP($E132,'POZ &amp; FİYAT'!$A$5:$C$44,3,FALSE),"")</f>
        <v/>
      </c>
      <c r="G132" s="15"/>
      <c r="H132" s="16"/>
      <c r="I132" s="16"/>
      <c r="J132" s="16"/>
      <c r="K132" s="16"/>
      <c r="L132" s="20" t="str">
        <f>IF($H132=8,PRODUCT($I132:$K132),"")</f>
        <v/>
      </c>
      <c r="M132" s="20" t="str">
        <f>IF($H132=10,PRODUCT($I132:$K132),"")</f>
        <v/>
      </c>
      <c r="N132" s="20" t="str">
        <f>IF($H132=12,PRODUCT($I132:$K132),"")</f>
        <v/>
      </c>
      <c r="O132" s="20" t="str">
        <f>IF($H132=14,PRODUCT($I132:$K132),"")</f>
        <v/>
      </c>
      <c r="P132" s="20" t="str">
        <f>IF($H132=16,PRODUCT($I132:$K132),"")</f>
        <v/>
      </c>
      <c r="Q132" s="20" t="str">
        <f>IF($H132=18,PRODUCT($I132:$K132),"")</f>
        <v/>
      </c>
      <c r="R132" s="20" t="str">
        <f>IF($H132=20,PRODUCT($I132:$K132),"")</f>
        <v/>
      </c>
      <c r="S132" s="20" t="str">
        <f>IF($H132=22,PRODUCT($I132:$K132),"")</f>
        <v/>
      </c>
      <c r="T132" s="20" t="str">
        <f>IF($H132=24,PRODUCT($I132:$K132),"")</f>
        <v/>
      </c>
      <c r="U132" s="20" t="str">
        <f>IF(COUNT($I132:$K132)=0,"",PRODUCT($I132:$K132))</f>
        <v/>
      </c>
      <c r="V132" s="20" t="str">
        <f>IF($H132="","",U132*$H132^2/162)</f>
        <v/>
      </c>
      <c r="W132" s="24" t="str">
        <f>IF(V132="","",V132/1000)</f>
        <v/>
      </c>
    </row>
    <row r="133" spans="1:23" x14ac:dyDescent="0.25">
      <c r="A133" s="17"/>
      <c r="B133" s="17"/>
      <c r="C133" s="17"/>
      <c r="D133" s="17"/>
      <c r="E133" s="17"/>
      <c r="F133" s="19" t="str">
        <f>IFERROR(VLOOKUP($E133,'POZ &amp; FİYAT'!$A$5:$C$44,3,FALSE),"")</f>
        <v/>
      </c>
      <c r="G133" s="17"/>
      <c r="H133" s="18"/>
      <c r="I133" s="18"/>
      <c r="J133" s="18"/>
      <c r="K133" s="18"/>
      <c r="L133" s="20" t="str">
        <f>IF($H133=8,PRODUCT($I133:$K133),"")</f>
        <v/>
      </c>
      <c r="M133" s="20" t="str">
        <f>IF($H133=10,PRODUCT($I133:$K133),"")</f>
        <v/>
      </c>
      <c r="N133" s="20" t="str">
        <f>IF($H133=12,PRODUCT($I133:$K133),"")</f>
        <v/>
      </c>
      <c r="O133" s="20" t="str">
        <f>IF($H133=14,PRODUCT($I133:$K133),"")</f>
        <v/>
      </c>
      <c r="P133" s="20" t="str">
        <f>IF($H133=16,PRODUCT($I133:$K133),"")</f>
        <v/>
      </c>
      <c r="Q133" s="20" t="str">
        <f>IF($H133=18,PRODUCT($I133:$K133),"")</f>
        <v/>
      </c>
      <c r="R133" s="20" t="str">
        <f>IF($H133=20,PRODUCT($I133:$K133),"")</f>
        <v/>
      </c>
      <c r="S133" s="20" t="str">
        <f>IF($H133=22,PRODUCT($I133:$K133),"")</f>
        <v/>
      </c>
      <c r="T133" s="20" t="str">
        <f>IF($H133=24,PRODUCT($I133:$K133),"")</f>
        <v/>
      </c>
      <c r="U133" s="20" t="str">
        <f>IF(COUNT($I133:$K133)=0,"",PRODUCT($I133:$K133))</f>
        <v/>
      </c>
      <c r="V133" s="20" t="str">
        <f>IF($H133="","",U133*$H133^2/162)</f>
        <v/>
      </c>
      <c r="W133" s="24" t="str">
        <f>IF(V133="","",V133/1000)</f>
        <v/>
      </c>
    </row>
    <row r="134" spans="1:23" x14ac:dyDescent="0.25">
      <c r="A134" s="15"/>
      <c r="B134" s="15"/>
      <c r="C134" s="15"/>
      <c r="D134" s="15"/>
      <c r="E134" s="15"/>
      <c r="F134" s="19" t="str">
        <f>IFERROR(VLOOKUP($E134,'POZ &amp; FİYAT'!$A$5:$C$44,3,FALSE),"")</f>
        <v/>
      </c>
      <c r="G134" s="15"/>
      <c r="H134" s="16"/>
      <c r="I134" s="16"/>
      <c r="J134" s="16"/>
      <c r="K134" s="16"/>
      <c r="L134" s="20" t="str">
        <f>IF($H134=8,PRODUCT($I134:$K134),"")</f>
        <v/>
      </c>
      <c r="M134" s="20" t="str">
        <f>IF($H134=10,PRODUCT($I134:$K134),"")</f>
        <v/>
      </c>
      <c r="N134" s="20" t="str">
        <f>IF($H134=12,PRODUCT($I134:$K134),"")</f>
        <v/>
      </c>
      <c r="O134" s="20" t="str">
        <f>IF($H134=14,PRODUCT($I134:$K134),"")</f>
        <v/>
      </c>
      <c r="P134" s="20" t="str">
        <f>IF($H134=16,PRODUCT($I134:$K134),"")</f>
        <v/>
      </c>
      <c r="Q134" s="20" t="str">
        <f>IF($H134=18,PRODUCT($I134:$K134),"")</f>
        <v/>
      </c>
      <c r="R134" s="20" t="str">
        <f>IF($H134=20,PRODUCT($I134:$K134),"")</f>
        <v/>
      </c>
      <c r="S134" s="20" t="str">
        <f>IF($H134=22,PRODUCT($I134:$K134),"")</f>
        <v/>
      </c>
      <c r="T134" s="20" t="str">
        <f>IF($H134=24,PRODUCT($I134:$K134),"")</f>
        <v/>
      </c>
      <c r="U134" s="20" t="str">
        <f>IF(COUNT($I134:$K134)=0,"",PRODUCT($I134:$K134))</f>
        <v/>
      </c>
      <c r="V134" s="20" t="str">
        <f>IF($H134="","",U134*$H134^2/162)</f>
        <v/>
      </c>
      <c r="W134" s="24" t="str">
        <f>IF(V134="","",V134/1000)</f>
        <v/>
      </c>
    </row>
    <row r="135" spans="1:23" x14ac:dyDescent="0.25">
      <c r="A135" s="17"/>
      <c r="B135" s="17"/>
      <c r="C135" s="17"/>
      <c r="D135" s="17"/>
      <c r="E135" s="17"/>
      <c r="F135" s="19" t="str">
        <f>IFERROR(VLOOKUP($E135,'POZ &amp; FİYAT'!$A$5:$C$44,3,FALSE),"")</f>
        <v/>
      </c>
      <c r="G135" s="17"/>
      <c r="H135" s="18"/>
      <c r="I135" s="18"/>
      <c r="J135" s="18"/>
      <c r="K135" s="18"/>
      <c r="L135" s="20" t="str">
        <f>IF($H135=8,PRODUCT($I135:$K135),"")</f>
        <v/>
      </c>
      <c r="M135" s="20" t="str">
        <f>IF($H135=10,PRODUCT($I135:$K135),"")</f>
        <v/>
      </c>
      <c r="N135" s="20" t="str">
        <f>IF($H135=12,PRODUCT($I135:$K135),"")</f>
        <v/>
      </c>
      <c r="O135" s="20" t="str">
        <f>IF($H135=14,PRODUCT($I135:$K135),"")</f>
        <v/>
      </c>
      <c r="P135" s="20" t="str">
        <f>IF($H135=16,PRODUCT($I135:$K135),"")</f>
        <v/>
      </c>
      <c r="Q135" s="20" t="str">
        <f>IF($H135=18,PRODUCT($I135:$K135),"")</f>
        <v/>
      </c>
      <c r="R135" s="20" t="str">
        <f>IF($H135=20,PRODUCT($I135:$K135),"")</f>
        <v/>
      </c>
      <c r="S135" s="20" t="str">
        <f>IF($H135=22,PRODUCT($I135:$K135),"")</f>
        <v/>
      </c>
      <c r="T135" s="20" t="str">
        <f>IF($H135=24,PRODUCT($I135:$K135),"")</f>
        <v/>
      </c>
      <c r="U135" s="20" t="str">
        <f>IF(COUNT($I135:$K135)=0,"",PRODUCT($I135:$K135))</f>
        <v/>
      </c>
      <c r="V135" s="20" t="str">
        <f>IF($H135="","",U135*$H135^2/162)</f>
        <v/>
      </c>
      <c r="W135" s="24" t="str">
        <f>IF(V135="","",V135/1000)</f>
        <v/>
      </c>
    </row>
    <row r="136" spans="1:23" x14ac:dyDescent="0.25">
      <c r="A136" s="15"/>
      <c r="B136" s="15"/>
      <c r="C136" s="15"/>
      <c r="D136" s="15"/>
      <c r="E136" s="15"/>
      <c r="F136" s="19" t="str">
        <f>IFERROR(VLOOKUP($E136,'POZ &amp; FİYAT'!$A$5:$C$44,3,FALSE),"")</f>
        <v/>
      </c>
      <c r="G136" s="15"/>
      <c r="H136" s="16"/>
      <c r="I136" s="16"/>
      <c r="J136" s="16"/>
      <c r="K136" s="16"/>
      <c r="L136" s="20" t="str">
        <f>IF($H136=8,PRODUCT($I136:$K136),"")</f>
        <v/>
      </c>
      <c r="M136" s="20" t="str">
        <f>IF($H136=10,PRODUCT($I136:$K136),"")</f>
        <v/>
      </c>
      <c r="N136" s="20" t="str">
        <f>IF($H136=12,PRODUCT($I136:$K136),"")</f>
        <v/>
      </c>
      <c r="O136" s="20" t="str">
        <f>IF($H136=14,PRODUCT($I136:$K136),"")</f>
        <v/>
      </c>
      <c r="P136" s="20" t="str">
        <f>IF($H136=16,PRODUCT($I136:$K136),"")</f>
        <v/>
      </c>
      <c r="Q136" s="20" t="str">
        <f>IF($H136=18,PRODUCT($I136:$K136),"")</f>
        <v/>
      </c>
      <c r="R136" s="20" t="str">
        <f>IF($H136=20,PRODUCT($I136:$K136),"")</f>
        <v/>
      </c>
      <c r="S136" s="20" t="str">
        <f>IF($H136=22,PRODUCT($I136:$K136),"")</f>
        <v/>
      </c>
      <c r="T136" s="20" t="str">
        <f>IF($H136=24,PRODUCT($I136:$K136),"")</f>
        <v/>
      </c>
      <c r="U136" s="20" t="str">
        <f>IF(COUNT($I136:$K136)=0,"",PRODUCT($I136:$K136))</f>
        <v/>
      </c>
      <c r="V136" s="20" t="str">
        <f>IF($H136="","",U136*$H136^2/162)</f>
        <v/>
      </c>
      <c r="W136" s="24" t="str">
        <f>IF(V136="","",V136/1000)</f>
        <v/>
      </c>
    </row>
    <row r="137" spans="1:23" x14ac:dyDescent="0.25">
      <c r="A137" s="17"/>
      <c r="B137" s="17"/>
      <c r="C137" s="17"/>
      <c r="D137" s="17"/>
      <c r="E137" s="17"/>
      <c r="F137" s="19" t="str">
        <f>IFERROR(VLOOKUP($E137,'POZ &amp; FİYAT'!$A$5:$C$44,3,FALSE),"")</f>
        <v/>
      </c>
      <c r="G137" s="17"/>
      <c r="H137" s="18"/>
      <c r="I137" s="18"/>
      <c r="J137" s="18"/>
      <c r="K137" s="18"/>
      <c r="L137" s="20" t="str">
        <f>IF($H137=8,PRODUCT($I137:$K137),"")</f>
        <v/>
      </c>
      <c r="M137" s="20" t="str">
        <f>IF($H137=10,PRODUCT($I137:$K137),"")</f>
        <v/>
      </c>
      <c r="N137" s="20" t="str">
        <f>IF($H137=12,PRODUCT($I137:$K137),"")</f>
        <v/>
      </c>
      <c r="O137" s="20" t="str">
        <f>IF($H137=14,PRODUCT($I137:$K137),"")</f>
        <v/>
      </c>
      <c r="P137" s="20" t="str">
        <f>IF($H137=16,PRODUCT($I137:$K137),"")</f>
        <v/>
      </c>
      <c r="Q137" s="20" t="str">
        <f>IF($H137=18,PRODUCT($I137:$K137),"")</f>
        <v/>
      </c>
      <c r="R137" s="20" t="str">
        <f>IF($H137=20,PRODUCT($I137:$K137),"")</f>
        <v/>
      </c>
      <c r="S137" s="20" t="str">
        <f>IF($H137=22,PRODUCT($I137:$K137),"")</f>
        <v/>
      </c>
      <c r="T137" s="20" t="str">
        <f>IF($H137=24,PRODUCT($I137:$K137),"")</f>
        <v/>
      </c>
      <c r="U137" s="20" t="str">
        <f>IF(COUNT($I137:$K137)=0,"",PRODUCT($I137:$K137))</f>
        <v/>
      </c>
      <c r="V137" s="20" t="str">
        <f>IF($H137="","",U137*$H137^2/162)</f>
        <v/>
      </c>
      <c r="W137" s="24" t="str">
        <f>IF(V137="","",V137/1000)</f>
        <v/>
      </c>
    </row>
    <row r="138" spans="1:23" x14ac:dyDescent="0.25">
      <c r="A138" s="15"/>
      <c r="B138" s="15"/>
      <c r="C138" s="15"/>
      <c r="D138" s="15"/>
      <c r="E138" s="15"/>
      <c r="F138" s="19" t="str">
        <f>IFERROR(VLOOKUP($E138,'POZ &amp; FİYAT'!$A$5:$C$44,3,FALSE),"")</f>
        <v/>
      </c>
      <c r="G138" s="15"/>
      <c r="H138" s="16"/>
      <c r="I138" s="16"/>
      <c r="J138" s="16"/>
      <c r="K138" s="16"/>
      <c r="L138" s="20" t="str">
        <f>IF($H138=8,PRODUCT($I138:$K138),"")</f>
        <v/>
      </c>
      <c r="M138" s="20" t="str">
        <f>IF($H138=10,PRODUCT($I138:$K138),"")</f>
        <v/>
      </c>
      <c r="N138" s="20" t="str">
        <f>IF($H138=12,PRODUCT($I138:$K138),"")</f>
        <v/>
      </c>
      <c r="O138" s="20" t="str">
        <f>IF($H138=14,PRODUCT($I138:$K138),"")</f>
        <v/>
      </c>
      <c r="P138" s="20" t="str">
        <f>IF($H138=16,PRODUCT($I138:$K138),"")</f>
        <v/>
      </c>
      <c r="Q138" s="20" t="str">
        <f>IF($H138=18,PRODUCT($I138:$K138),"")</f>
        <v/>
      </c>
      <c r="R138" s="20" t="str">
        <f>IF($H138=20,PRODUCT($I138:$K138),"")</f>
        <v/>
      </c>
      <c r="S138" s="20" t="str">
        <f>IF($H138=22,PRODUCT($I138:$K138),"")</f>
        <v/>
      </c>
      <c r="T138" s="20" t="str">
        <f>IF($H138=24,PRODUCT($I138:$K138),"")</f>
        <v/>
      </c>
      <c r="U138" s="20" t="str">
        <f>IF(COUNT($I138:$K138)=0,"",PRODUCT($I138:$K138))</f>
        <v/>
      </c>
      <c r="V138" s="20" t="str">
        <f>IF($H138="","",U138*$H138^2/162)</f>
        <v/>
      </c>
      <c r="W138" s="24" t="str">
        <f>IF(V138="","",V138/1000)</f>
        <v/>
      </c>
    </row>
    <row r="139" spans="1:23" x14ac:dyDescent="0.25">
      <c r="A139" s="17"/>
      <c r="B139" s="17"/>
      <c r="C139" s="17"/>
      <c r="D139" s="17"/>
      <c r="E139" s="17"/>
      <c r="F139" s="19" t="str">
        <f>IFERROR(VLOOKUP($E139,'POZ &amp; FİYAT'!$A$5:$C$44,3,FALSE),"")</f>
        <v/>
      </c>
      <c r="G139" s="17"/>
      <c r="H139" s="18"/>
      <c r="I139" s="18"/>
      <c r="J139" s="18"/>
      <c r="K139" s="18"/>
      <c r="L139" s="20" t="str">
        <f>IF($H139=8,PRODUCT($I139:$K139),"")</f>
        <v/>
      </c>
      <c r="M139" s="20" t="str">
        <f>IF($H139=10,PRODUCT($I139:$K139),"")</f>
        <v/>
      </c>
      <c r="N139" s="20" t="str">
        <f>IF($H139=12,PRODUCT($I139:$K139),"")</f>
        <v/>
      </c>
      <c r="O139" s="20" t="str">
        <f>IF($H139=14,PRODUCT($I139:$K139),"")</f>
        <v/>
      </c>
      <c r="P139" s="20" t="str">
        <f>IF($H139=16,PRODUCT($I139:$K139),"")</f>
        <v/>
      </c>
      <c r="Q139" s="20" t="str">
        <f>IF($H139=18,PRODUCT($I139:$K139),"")</f>
        <v/>
      </c>
      <c r="R139" s="20" t="str">
        <f>IF($H139=20,PRODUCT($I139:$K139),"")</f>
        <v/>
      </c>
      <c r="S139" s="20" t="str">
        <f>IF($H139=22,PRODUCT($I139:$K139),"")</f>
        <v/>
      </c>
      <c r="T139" s="20" t="str">
        <f>IF($H139=24,PRODUCT($I139:$K139),"")</f>
        <v/>
      </c>
      <c r="U139" s="20" t="str">
        <f>IF(COUNT($I139:$K139)=0,"",PRODUCT($I139:$K139))</f>
        <v/>
      </c>
      <c r="V139" s="20" t="str">
        <f>IF($H139="","",U139*$H139^2/162)</f>
        <v/>
      </c>
      <c r="W139" s="24" t="str">
        <f>IF(V139="","",V139/1000)</f>
        <v/>
      </c>
    </row>
    <row r="140" spans="1:23" x14ac:dyDescent="0.25">
      <c r="A140" s="15"/>
      <c r="B140" s="15"/>
      <c r="C140" s="15"/>
      <c r="D140" s="15"/>
      <c r="E140" s="15"/>
      <c r="F140" s="19" t="str">
        <f>IFERROR(VLOOKUP($E140,'POZ &amp; FİYAT'!$A$5:$C$44,3,FALSE),"")</f>
        <v/>
      </c>
      <c r="G140" s="15"/>
      <c r="H140" s="16"/>
      <c r="I140" s="16"/>
      <c r="J140" s="16"/>
      <c r="K140" s="16"/>
      <c r="L140" s="20" t="str">
        <f>IF($H140=8,PRODUCT($I140:$K140),"")</f>
        <v/>
      </c>
      <c r="M140" s="20" t="str">
        <f>IF($H140=10,PRODUCT($I140:$K140),"")</f>
        <v/>
      </c>
      <c r="N140" s="20" t="str">
        <f>IF($H140=12,PRODUCT($I140:$K140),"")</f>
        <v/>
      </c>
      <c r="O140" s="20" t="str">
        <f>IF($H140=14,PRODUCT($I140:$K140),"")</f>
        <v/>
      </c>
      <c r="P140" s="20" t="str">
        <f>IF($H140=16,PRODUCT($I140:$K140),"")</f>
        <v/>
      </c>
      <c r="Q140" s="20" t="str">
        <f>IF($H140=18,PRODUCT($I140:$K140),"")</f>
        <v/>
      </c>
      <c r="R140" s="20" t="str">
        <f>IF($H140=20,PRODUCT($I140:$K140),"")</f>
        <v/>
      </c>
      <c r="S140" s="20" t="str">
        <f>IF($H140=22,PRODUCT($I140:$K140),"")</f>
        <v/>
      </c>
      <c r="T140" s="20" t="str">
        <f>IF($H140=24,PRODUCT($I140:$K140),"")</f>
        <v/>
      </c>
      <c r="U140" s="20" t="str">
        <f>IF(COUNT($I140:$K140)=0,"",PRODUCT($I140:$K140))</f>
        <v/>
      </c>
      <c r="V140" s="20" t="str">
        <f>IF($H140="","",U140*$H140^2/162)</f>
        <v/>
      </c>
      <c r="W140" s="24" t="str">
        <f>IF(V140="","",V140/1000)</f>
        <v/>
      </c>
    </row>
    <row r="141" spans="1:23" x14ac:dyDescent="0.25">
      <c r="A141" s="17"/>
      <c r="B141" s="17"/>
      <c r="C141" s="17"/>
      <c r="D141" s="17"/>
      <c r="E141" s="17"/>
      <c r="F141" s="19" t="str">
        <f>IFERROR(VLOOKUP($E141,'POZ &amp; FİYAT'!$A$5:$C$44,3,FALSE),"")</f>
        <v/>
      </c>
      <c r="G141" s="17"/>
      <c r="H141" s="18"/>
      <c r="I141" s="18"/>
      <c r="J141" s="18"/>
      <c r="K141" s="18"/>
      <c r="L141" s="20" t="str">
        <f>IF($H141=8,PRODUCT($I141:$K141),"")</f>
        <v/>
      </c>
      <c r="M141" s="20" t="str">
        <f>IF($H141=10,PRODUCT($I141:$K141),"")</f>
        <v/>
      </c>
      <c r="N141" s="20" t="str">
        <f>IF($H141=12,PRODUCT($I141:$K141),"")</f>
        <v/>
      </c>
      <c r="O141" s="20" t="str">
        <f>IF($H141=14,PRODUCT($I141:$K141),"")</f>
        <v/>
      </c>
      <c r="P141" s="20" t="str">
        <f>IF($H141=16,PRODUCT($I141:$K141),"")</f>
        <v/>
      </c>
      <c r="Q141" s="20" t="str">
        <f>IF($H141=18,PRODUCT($I141:$K141),"")</f>
        <v/>
      </c>
      <c r="R141" s="20" t="str">
        <f>IF($H141=20,PRODUCT($I141:$K141),"")</f>
        <v/>
      </c>
      <c r="S141" s="20" t="str">
        <f>IF($H141=22,PRODUCT($I141:$K141),"")</f>
        <v/>
      </c>
      <c r="T141" s="20" t="str">
        <f>IF($H141=24,PRODUCT($I141:$K141),"")</f>
        <v/>
      </c>
      <c r="U141" s="20" t="str">
        <f>IF(COUNT($I141:$K141)=0,"",PRODUCT($I141:$K141))</f>
        <v/>
      </c>
      <c r="V141" s="20" t="str">
        <f>IF($H141="","",U141*$H141^2/162)</f>
        <v/>
      </c>
      <c r="W141" s="24" t="str">
        <f>IF(V141="","",V141/1000)</f>
        <v/>
      </c>
    </row>
    <row r="142" spans="1:23" x14ac:dyDescent="0.25">
      <c r="A142" s="15"/>
      <c r="B142" s="15"/>
      <c r="C142" s="15"/>
      <c r="D142" s="15"/>
      <c r="E142" s="15"/>
      <c r="F142" s="19" t="str">
        <f>IFERROR(VLOOKUP($E142,'POZ &amp; FİYAT'!$A$5:$C$44,3,FALSE),"")</f>
        <v/>
      </c>
      <c r="G142" s="15"/>
      <c r="H142" s="16"/>
      <c r="I142" s="16"/>
      <c r="J142" s="16"/>
      <c r="K142" s="16"/>
      <c r="L142" s="20" t="str">
        <f>IF($H142=8,PRODUCT($I142:$K142),"")</f>
        <v/>
      </c>
      <c r="M142" s="20" t="str">
        <f>IF($H142=10,PRODUCT($I142:$K142),"")</f>
        <v/>
      </c>
      <c r="N142" s="20" t="str">
        <f>IF($H142=12,PRODUCT($I142:$K142),"")</f>
        <v/>
      </c>
      <c r="O142" s="20" t="str">
        <f>IF($H142=14,PRODUCT($I142:$K142),"")</f>
        <v/>
      </c>
      <c r="P142" s="20" t="str">
        <f>IF($H142=16,PRODUCT($I142:$K142),"")</f>
        <v/>
      </c>
      <c r="Q142" s="20" t="str">
        <f>IF($H142=18,PRODUCT($I142:$K142),"")</f>
        <v/>
      </c>
      <c r="R142" s="20" t="str">
        <f>IF($H142=20,PRODUCT($I142:$K142),"")</f>
        <v/>
      </c>
      <c r="S142" s="20" t="str">
        <f>IF($H142=22,PRODUCT($I142:$K142),"")</f>
        <v/>
      </c>
      <c r="T142" s="20" t="str">
        <f>IF($H142=24,PRODUCT($I142:$K142),"")</f>
        <v/>
      </c>
      <c r="U142" s="20" t="str">
        <f>IF(COUNT($I142:$K142)=0,"",PRODUCT($I142:$K142))</f>
        <v/>
      </c>
      <c r="V142" s="20" t="str">
        <f>IF($H142="","",U142*$H142^2/162)</f>
        <v/>
      </c>
      <c r="W142" s="24" t="str">
        <f>IF(V142="","",V142/1000)</f>
        <v/>
      </c>
    </row>
    <row r="143" spans="1:23" x14ac:dyDescent="0.25">
      <c r="A143" s="17"/>
      <c r="B143" s="17"/>
      <c r="C143" s="17"/>
      <c r="D143" s="17"/>
      <c r="E143" s="17"/>
      <c r="F143" s="19" t="str">
        <f>IFERROR(VLOOKUP($E143,'POZ &amp; FİYAT'!$A$5:$C$44,3,FALSE),"")</f>
        <v/>
      </c>
      <c r="G143" s="17"/>
      <c r="H143" s="18"/>
      <c r="I143" s="18"/>
      <c r="J143" s="18"/>
      <c r="K143" s="18"/>
      <c r="L143" s="20" t="str">
        <f>IF($H143=8,PRODUCT($I143:$K143),"")</f>
        <v/>
      </c>
      <c r="M143" s="20" t="str">
        <f>IF($H143=10,PRODUCT($I143:$K143),"")</f>
        <v/>
      </c>
      <c r="N143" s="20" t="str">
        <f>IF($H143=12,PRODUCT($I143:$K143),"")</f>
        <v/>
      </c>
      <c r="O143" s="20" t="str">
        <f>IF($H143=14,PRODUCT($I143:$K143),"")</f>
        <v/>
      </c>
      <c r="P143" s="20" t="str">
        <f>IF($H143=16,PRODUCT($I143:$K143),"")</f>
        <v/>
      </c>
      <c r="Q143" s="20" t="str">
        <f>IF($H143=18,PRODUCT($I143:$K143),"")</f>
        <v/>
      </c>
      <c r="R143" s="20" t="str">
        <f>IF($H143=20,PRODUCT($I143:$K143),"")</f>
        <v/>
      </c>
      <c r="S143" s="20" t="str">
        <f>IF($H143=22,PRODUCT($I143:$K143),"")</f>
        <v/>
      </c>
      <c r="T143" s="20" t="str">
        <f>IF($H143=24,PRODUCT($I143:$K143),"")</f>
        <v/>
      </c>
      <c r="U143" s="20" t="str">
        <f>IF(COUNT($I143:$K143)=0,"",PRODUCT($I143:$K143))</f>
        <v/>
      </c>
      <c r="V143" s="20" t="str">
        <f>IF($H143="","",U143*$H143^2/162)</f>
        <v/>
      </c>
      <c r="W143" s="24" t="str">
        <f>IF(V143="","",V143/1000)</f>
        <v/>
      </c>
    </row>
    <row r="144" spans="1:23" x14ac:dyDescent="0.25">
      <c r="A144" s="15"/>
      <c r="B144" s="15"/>
      <c r="C144" s="15"/>
      <c r="D144" s="15"/>
      <c r="E144" s="15"/>
      <c r="F144" s="19" t="str">
        <f>IFERROR(VLOOKUP($E144,'POZ &amp; FİYAT'!$A$5:$C$44,3,FALSE),"")</f>
        <v/>
      </c>
      <c r="G144" s="15"/>
      <c r="H144" s="16"/>
      <c r="I144" s="16"/>
      <c r="J144" s="16"/>
      <c r="K144" s="16"/>
      <c r="L144" s="20" t="str">
        <f>IF($H144=8,PRODUCT($I144:$K144),"")</f>
        <v/>
      </c>
      <c r="M144" s="20" t="str">
        <f>IF($H144=10,PRODUCT($I144:$K144),"")</f>
        <v/>
      </c>
      <c r="N144" s="20" t="str">
        <f>IF($H144=12,PRODUCT($I144:$K144),"")</f>
        <v/>
      </c>
      <c r="O144" s="20" t="str">
        <f>IF($H144=14,PRODUCT($I144:$K144),"")</f>
        <v/>
      </c>
      <c r="P144" s="20" t="str">
        <f>IF($H144=16,PRODUCT($I144:$K144),"")</f>
        <v/>
      </c>
      <c r="Q144" s="20" t="str">
        <f>IF($H144=18,PRODUCT($I144:$K144),"")</f>
        <v/>
      </c>
      <c r="R144" s="20" t="str">
        <f>IF($H144=20,PRODUCT($I144:$K144),"")</f>
        <v/>
      </c>
      <c r="S144" s="20" t="str">
        <f>IF($H144=22,PRODUCT($I144:$K144),"")</f>
        <v/>
      </c>
      <c r="T144" s="20" t="str">
        <f>IF($H144=24,PRODUCT($I144:$K144),"")</f>
        <v/>
      </c>
      <c r="U144" s="20" t="str">
        <f>IF(COUNT($I144:$K144)=0,"",PRODUCT($I144:$K144))</f>
        <v/>
      </c>
      <c r="V144" s="20" t="str">
        <f>IF($H144="","",U144*$H144^2/162)</f>
        <v/>
      </c>
      <c r="W144" s="24" t="str">
        <f>IF(V144="","",V144/1000)</f>
        <v/>
      </c>
    </row>
    <row r="145" spans="1:23" x14ac:dyDescent="0.25">
      <c r="A145" s="17"/>
      <c r="B145" s="17"/>
      <c r="C145" s="17"/>
      <c r="D145" s="17"/>
      <c r="E145" s="17"/>
      <c r="F145" s="19" t="str">
        <f>IFERROR(VLOOKUP($E145,'POZ &amp; FİYAT'!$A$5:$C$44,3,FALSE),"")</f>
        <v/>
      </c>
      <c r="G145" s="17"/>
      <c r="H145" s="18"/>
      <c r="I145" s="18"/>
      <c r="J145" s="18"/>
      <c r="K145" s="18"/>
      <c r="L145" s="20" t="str">
        <f>IF($H145=8,PRODUCT($I145:$K145),"")</f>
        <v/>
      </c>
      <c r="M145" s="20" t="str">
        <f>IF($H145=10,PRODUCT($I145:$K145),"")</f>
        <v/>
      </c>
      <c r="N145" s="20" t="str">
        <f>IF($H145=12,PRODUCT($I145:$K145),"")</f>
        <v/>
      </c>
      <c r="O145" s="20" t="str">
        <f>IF($H145=14,PRODUCT($I145:$K145),"")</f>
        <v/>
      </c>
      <c r="P145" s="20" t="str">
        <f>IF($H145=16,PRODUCT($I145:$K145),"")</f>
        <v/>
      </c>
      <c r="Q145" s="20" t="str">
        <f>IF($H145=18,PRODUCT($I145:$K145),"")</f>
        <v/>
      </c>
      <c r="R145" s="20" t="str">
        <f>IF($H145=20,PRODUCT($I145:$K145),"")</f>
        <v/>
      </c>
      <c r="S145" s="20" t="str">
        <f>IF($H145=22,PRODUCT($I145:$K145),"")</f>
        <v/>
      </c>
      <c r="T145" s="20" t="str">
        <f>IF($H145=24,PRODUCT($I145:$K145),"")</f>
        <v/>
      </c>
      <c r="U145" s="20" t="str">
        <f>IF(COUNT($I145:$K145)=0,"",PRODUCT($I145:$K145))</f>
        <v/>
      </c>
      <c r="V145" s="20" t="str">
        <f>IF($H145="","",U145*$H145^2/162)</f>
        <v/>
      </c>
      <c r="W145" s="24" t="str">
        <f>IF(V145="","",V145/1000)</f>
        <v/>
      </c>
    </row>
    <row r="146" spans="1:23" x14ac:dyDescent="0.25">
      <c r="A146" s="15"/>
      <c r="B146" s="15"/>
      <c r="C146" s="15"/>
      <c r="D146" s="15"/>
      <c r="E146" s="15"/>
      <c r="F146" s="19" t="str">
        <f>IFERROR(VLOOKUP($E146,'POZ &amp; FİYAT'!$A$5:$C$44,3,FALSE),"")</f>
        <v/>
      </c>
      <c r="G146" s="15"/>
      <c r="H146" s="16"/>
      <c r="I146" s="16"/>
      <c r="J146" s="16"/>
      <c r="K146" s="16"/>
      <c r="L146" s="20" t="str">
        <f>IF($H146=8,PRODUCT($I146:$K146),"")</f>
        <v/>
      </c>
      <c r="M146" s="20" t="str">
        <f>IF($H146=10,PRODUCT($I146:$K146),"")</f>
        <v/>
      </c>
      <c r="N146" s="20" t="str">
        <f>IF($H146=12,PRODUCT($I146:$K146),"")</f>
        <v/>
      </c>
      <c r="O146" s="20" t="str">
        <f>IF($H146=14,PRODUCT($I146:$K146),"")</f>
        <v/>
      </c>
      <c r="P146" s="20" t="str">
        <f>IF($H146=16,PRODUCT($I146:$K146),"")</f>
        <v/>
      </c>
      <c r="Q146" s="20" t="str">
        <f>IF($H146=18,PRODUCT($I146:$K146),"")</f>
        <v/>
      </c>
      <c r="R146" s="20" t="str">
        <f>IF($H146=20,PRODUCT($I146:$K146),"")</f>
        <v/>
      </c>
      <c r="S146" s="20" t="str">
        <f>IF($H146=22,PRODUCT($I146:$K146),"")</f>
        <v/>
      </c>
      <c r="T146" s="20" t="str">
        <f>IF($H146=24,PRODUCT($I146:$K146),"")</f>
        <v/>
      </c>
      <c r="U146" s="20" t="str">
        <f>IF(COUNT($I146:$K146)=0,"",PRODUCT($I146:$K146))</f>
        <v/>
      </c>
      <c r="V146" s="20" t="str">
        <f>IF($H146="","",U146*$H146^2/162)</f>
        <v/>
      </c>
      <c r="W146" s="24" t="str">
        <f>IF(V146="","",V146/1000)</f>
        <v/>
      </c>
    </row>
    <row r="147" spans="1:23" x14ac:dyDescent="0.25">
      <c r="A147" s="17"/>
      <c r="B147" s="17"/>
      <c r="C147" s="17"/>
      <c r="D147" s="17"/>
      <c r="E147" s="17"/>
      <c r="F147" s="19" t="str">
        <f>IFERROR(VLOOKUP($E147,'POZ &amp; FİYAT'!$A$5:$C$44,3,FALSE),"")</f>
        <v/>
      </c>
      <c r="G147" s="17"/>
      <c r="H147" s="18"/>
      <c r="I147" s="18"/>
      <c r="J147" s="18"/>
      <c r="K147" s="18"/>
      <c r="L147" s="20" t="str">
        <f>IF($H147=8,PRODUCT($I147:$K147),"")</f>
        <v/>
      </c>
      <c r="M147" s="20" t="str">
        <f>IF($H147=10,PRODUCT($I147:$K147),"")</f>
        <v/>
      </c>
      <c r="N147" s="20" t="str">
        <f>IF($H147=12,PRODUCT($I147:$K147),"")</f>
        <v/>
      </c>
      <c r="O147" s="20" t="str">
        <f>IF($H147=14,PRODUCT($I147:$K147),"")</f>
        <v/>
      </c>
      <c r="P147" s="20" t="str">
        <f>IF($H147=16,PRODUCT($I147:$K147),"")</f>
        <v/>
      </c>
      <c r="Q147" s="20" t="str">
        <f>IF($H147=18,PRODUCT($I147:$K147),"")</f>
        <v/>
      </c>
      <c r="R147" s="20" t="str">
        <f>IF($H147=20,PRODUCT($I147:$K147),"")</f>
        <v/>
      </c>
      <c r="S147" s="20" t="str">
        <f>IF($H147=22,PRODUCT($I147:$K147),"")</f>
        <v/>
      </c>
      <c r="T147" s="20" t="str">
        <f>IF($H147=24,PRODUCT($I147:$K147),"")</f>
        <v/>
      </c>
      <c r="U147" s="20" t="str">
        <f>IF(COUNT($I147:$K147)=0,"",PRODUCT($I147:$K147))</f>
        <v/>
      </c>
      <c r="V147" s="20" t="str">
        <f>IF($H147="","",U147*$H147^2/162)</f>
        <v/>
      </c>
      <c r="W147" s="24" t="str">
        <f>IF(V147="","",V147/1000)</f>
        <v/>
      </c>
    </row>
    <row r="148" spans="1:23" x14ac:dyDescent="0.25">
      <c r="A148" s="15"/>
      <c r="B148" s="15"/>
      <c r="C148" s="15"/>
      <c r="D148" s="15"/>
      <c r="E148" s="15"/>
      <c r="F148" s="19" t="str">
        <f>IFERROR(VLOOKUP($E148,'POZ &amp; FİYAT'!$A$5:$C$44,3,FALSE),"")</f>
        <v/>
      </c>
      <c r="G148" s="15"/>
      <c r="H148" s="16"/>
      <c r="I148" s="16"/>
      <c r="J148" s="16"/>
      <c r="K148" s="16"/>
      <c r="L148" s="20" t="str">
        <f>IF($H148=8,PRODUCT($I148:$K148),"")</f>
        <v/>
      </c>
      <c r="M148" s="20" t="str">
        <f>IF($H148=10,PRODUCT($I148:$K148),"")</f>
        <v/>
      </c>
      <c r="N148" s="20" t="str">
        <f>IF($H148=12,PRODUCT($I148:$K148),"")</f>
        <v/>
      </c>
      <c r="O148" s="20" t="str">
        <f>IF($H148=14,PRODUCT($I148:$K148),"")</f>
        <v/>
      </c>
      <c r="P148" s="20" t="str">
        <f>IF($H148=16,PRODUCT($I148:$K148),"")</f>
        <v/>
      </c>
      <c r="Q148" s="20" t="str">
        <f>IF($H148=18,PRODUCT($I148:$K148),"")</f>
        <v/>
      </c>
      <c r="R148" s="20" t="str">
        <f>IF($H148=20,PRODUCT($I148:$K148),"")</f>
        <v/>
      </c>
      <c r="S148" s="20" t="str">
        <f>IF($H148=22,PRODUCT($I148:$K148),"")</f>
        <v/>
      </c>
      <c r="T148" s="20" t="str">
        <f>IF($H148=24,PRODUCT($I148:$K148),"")</f>
        <v/>
      </c>
      <c r="U148" s="20" t="str">
        <f>IF(COUNT($I148:$K148)=0,"",PRODUCT($I148:$K148))</f>
        <v/>
      </c>
      <c r="V148" s="20" t="str">
        <f>IF($H148="","",U148*$H148^2/162)</f>
        <v/>
      </c>
      <c r="W148" s="24" t="str">
        <f>IF(V148="","",V148/1000)</f>
        <v/>
      </c>
    </row>
    <row r="149" spans="1:23" x14ac:dyDescent="0.25">
      <c r="A149" s="17"/>
      <c r="B149" s="17"/>
      <c r="C149" s="17"/>
      <c r="D149" s="17"/>
      <c r="E149" s="17"/>
      <c r="F149" s="19" t="str">
        <f>IFERROR(VLOOKUP($E149,'POZ &amp; FİYAT'!$A$5:$C$44,3,FALSE),"")</f>
        <v/>
      </c>
      <c r="G149" s="17"/>
      <c r="H149" s="18"/>
      <c r="I149" s="18"/>
      <c r="J149" s="18"/>
      <c r="K149" s="18"/>
      <c r="L149" s="20" t="str">
        <f>IF($H149=8,PRODUCT($I149:$K149),"")</f>
        <v/>
      </c>
      <c r="M149" s="20" t="str">
        <f>IF($H149=10,PRODUCT($I149:$K149),"")</f>
        <v/>
      </c>
      <c r="N149" s="20" t="str">
        <f>IF($H149=12,PRODUCT($I149:$K149),"")</f>
        <v/>
      </c>
      <c r="O149" s="20" t="str">
        <f>IF($H149=14,PRODUCT($I149:$K149),"")</f>
        <v/>
      </c>
      <c r="P149" s="20" t="str">
        <f>IF($H149=16,PRODUCT($I149:$K149),"")</f>
        <v/>
      </c>
      <c r="Q149" s="20" t="str">
        <f>IF($H149=18,PRODUCT($I149:$K149),"")</f>
        <v/>
      </c>
      <c r="R149" s="20" t="str">
        <f>IF($H149=20,PRODUCT($I149:$K149),"")</f>
        <v/>
      </c>
      <c r="S149" s="20" t="str">
        <f>IF($H149=22,PRODUCT($I149:$K149),"")</f>
        <v/>
      </c>
      <c r="T149" s="20" t="str">
        <f>IF($H149=24,PRODUCT($I149:$K149),"")</f>
        <v/>
      </c>
      <c r="U149" s="20" t="str">
        <f>IF(COUNT($I149:$K149)=0,"",PRODUCT($I149:$K149))</f>
        <v/>
      </c>
      <c r="V149" s="20" t="str">
        <f>IF($H149="","",U149*$H149^2/162)</f>
        <v/>
      </c>
      <c r="W149" s="24" t="str">
        <f>IF(V149="","",V149/1000)</f>
        <v/>
      </c>
    </row>
    <row r="150" spans="1:23" x14ac:dyDescent="0.25">
      <c r="A150" s="15"/>
      <c r="B150" s="15"/>
      <c r="C150" s="15"/>
      <c r="D150" s="15"/>
      <c r="E150" s="15"/>
      <c r="F150" s="19" t="str">
        <f>IFERROR(VLOOKUP($E150,'POZ &amp; FİYAT'!$A$5:$C$44,3,FALSE),"")</f>
        <v/>
      </c>
      <c r="G150" s="15"/>
      <c r="H150" s="16"/>
      <c r="I150" s="16"/>
      <c r="J150" s="16"/>
      <c r="K150" s="16"/>
      <c r="L150" s="20" t="str">
        <f>IF($H150=8,PRODUCT($I150:$K150),"")</f>
        <v/>
      </c>
      <c r="M150" s="20" t="str">
        <f>IF($H150=10,PRODUCT($I150:$K150),"")</f>
        <v/>
      </c>
      <c r="N150" s="20" t="str">
        <f>IF($H150=12,PRODUCT($I150:$K150),"")</f>
        <v/>
      </c>
      <c r="O150" s="20" t="str">
        <f>IF($H150=14,PRODUCT($I150:$K150),"")</f>
        <v/>
      </c>
      <c r="P150" s="20" t="str">
        <f>IF($H150=16,PRODUCT($I150:$K150),"")</f>
        <v/>
      </c>
      <c r="Q150" s="20" t="str">
        <f>IF($H150=18,PRODUCT($I150:$K150),"")</f>
        <v/>
      </c>
      <c r="R150" s="20" t="str">
        <f>IF($H150=20,PRODUCT($I150:$K150),"")</f>
        <v/>
      </c>
      <c r="S150" s="20" t="str">
        <f>IF($H150=22,PRODUCT($I150:$K150),"")</f>
        <v/>
      </c>
      <c r="T150" s="20" t="str">
        <f>IF($H150=24,PRODUCT($I150:$K150),"")</f>
        <v/>
      </c>
      <c r="U150" s="20" t="str">
        <f>IF(COUNT($I150:$K150)=0,"",PRODUCT($I150:$K150))</f>
        <v/>
      </c>
      <c r="V150" s="20" t="str">
        <f>IF($H150="","",U150*$H150^2/162)</f>
        <v/>
      </c>
      <c r="W150" s="24" t="str">
        <f>IF(V150="","",V150/1000)</f>
        <v/>
      </c>
    </row>
    <row r="151" spans="1:23" x14ac:dyDescent="0.25">
      <c r="A151" s="17"/>
      <c r="B151" s="17"/>
      <c r="C151" s="17"/>
      <c r="D151" s="17"/>
      <c r="E151" s="17"/>
      <c r="F151" s="19" t="str">
        <f>IFERROR(VLOOKUP($E151,'POZ &amp; FİYAT'!$A$5:$C$44,3,FALSE),"")</f>
        <v/>
      </c>
      <c r="G151" s="17"/>
      <c r="H151" s="18"/>
      <c r="I151" s="18"/>
      <c r="J151" s="18"/>
      <c r="K151" s="18"/>
      <c r="L151" s="20" t="str">
        <f>IF($H151=8,PRODUCT($I151:$K151),"")</f>
        <v/>
      </c>
      <c r="M151" s="20" t="str">
        <f>IF($H151=10,PRODUCT($I151:$K151),"")</f>
        <v/>
      </c>
      <c r="N151" s="20" t="str">
        <f>IF($H151=12,PRODUCT($I151:$K151),"")</f>
        <v/>
      </c>
      <c r="O151" s="20" t="str">
        <f>IF($H151=14,PRODUCT($I151:$K151),"")</f>
        <v/>
      </c>
      <c r="P151" s="20" t="str">
        <f>IF($H151=16,PRODUCT($I151:$K151),"")</f>
        <v/>
      </c>
      <c r="Q151" s="20" t="str">
        <f>IF($H151=18,PRODUCT($I151:$K151),"")</f>
        <v/>
      </c>
      <c r="R151" s="20" t="str">
        <f>IF($H151=20,PRODUCT($I151:$K151),"")</f>
        <v/>
      </c>
      <c r="S151" s="20" t="str">
        <f>IF($H151=22,PRODUCT($I151:$K151),"")</f>
        <v/>
      </c>
      <c r="T151" s="20" t="str">
        <f>IF($H151=24,PRODUCT($I151:$K151),"")</f>
        <v/>
      </c>
      <c r="U151" s="20" t="str">
        <f>IF(COUNT($I151:$K151)=0,"",PRODUCT($I151:$K151))</f>
        <v/>
      </c>
      <c r="V151" s="20" t="str">
        <f>IF($H151="","",U151*$H151^2/162)</f>
        <v/>
      </c>
      <c r="W151" s="24" t="str">
        <f>IF(V151="","",V151/1000)</f>
        <v/>
      </c>
    </row>
    <row r="152" spans="1:23" x14ac:dyDescent="0.25">
      <c r="A152" s="15"/>
      <c r="B152" s="15"/>
      <c r="C152" s="15"/>
      <c r="D152" s="15"/>
      <c r="E152" s="15"/>
      <c r="F152" s="19" t="str">
        <f>IFERROR(VLOOKUP($E152,'POZ &amp; FİYAT'!$A$5:$C$44,3,FALSE),"")</f>
        <v/>
      </c>
      <c r="G152" s="15"/>
      <c r="H152" s="16"/>
      <c r="I152" s="16"/>
      <c r="J152" s="16"/>
      <c r="K152" s="16"/>
      <c r="L152" s="20" t="str">
        <f>IF($H152=8,PRODUCT($I152:$K152),"")</f>
        <v/>
      </c>
      <c r="M152" s="20" t="str">
        <f>IF($H152=10,PRODUCT($I152:$K152),"")</f>
        <v/>
      </c>
      <c r="N152" s="20" t="str">
        <f>IF($H152=12,PRODUCT($I152:$K152),"")</f>
        <v/>
      </c>
      <c r="O152" s="20" t="str">
        <f>IF($H152=14,PRODUCT($I152:$K152),"")</f>
        <v/>
      </c>
      <c r="P152" s="20" t="str">
        <f>IF($H152=16,PRODUCT($I152:$K152),"")</f>
        <v/>
      </c>
      <c r="Q152" s="20" t="str">
        <f>IF($H152=18,PRODUCT($I152:$K152),"")</f>
        <v/>
      </c>
      <c r="R152" s="20" t="str">
        <f>IF($H152=20,PRODUCT($I152:$K152),"")</f>
        <v/>
      </c>
      <c r="S152" s="20" t="str">
        <f>IF($H152=22,PRODUCT($I152:$K152),"")</f>
        <v/>
      </c>
      <c r="T152" s="20" t="str">
        <f>IF($H152=24,PRODUCT($I152:$K152),"")</f>
        <v/>
      </c>
      <c r="U152" s="20" t="str">
        <f>IF(COUNT($I152:$K152)=0,"",PRODUCT($I152:$K152))</f>
        <v/>
      </c>
      <c r="V152" s="20" t="str">
        <f>IF($H152="","",U152*$H152^2/162)</f>
        <v/>
      </c>
      <c r="W152" s="24" t="str">
        <f>IF(V152="","",V152/1000)</f>
        <v/>
      </c>
    </row>
    <row r="153" spans="1:23" x14ac:dyDescent="0.25">
      <c r="A153" s="17"/>
      <c r="B153" s="17"/>
      <c r="C153" s="17"/>
      <c r="D153" s="17"/>
      <c r="E153" s="17"/>
      <c r="F153" s="19" t="str">
        <f>IFERROR(VLOOKUP($E153,'POZ &amp; FİYAT'!$A$5:$C$44,3,FALSE),"")</f>
        <v/>
      </c>
      <c r="G153" s="17"/>
      <c r="H153" s="18"/>
      <c r="I153" s="18"/>
      <c r="J153" s="18"/>
      <c r="K153" s="18"/>
      <c r="L153" s="20" t="str">
        <f>IF($H153=8,PRODUCT($I153:$K153),"")</f>
        <v/>
      </c>
      <c r="M153" s="20" t="str">
        <f>IF($H153=10,PRODUCT($I153:$K153),"")</f>
        <v/>
      </c>
      <c r="N153" s="20" t="str">
        <f>IF($H153=12,PRODUCT($I153:$K153),"")</f>
        <v/>
      </c>
      <c r="O153" s="20" t="str">
        <f>IF($H153=14,PRODUCT($I153:$K153),"")</f>
        <v/>
      </c>
      <c r="P153" s="20" t="str">
        <f>IF($H153=16,PRODUCT($I153:$K153),"")</f>
        <v/>
      </c>
      <c r="Q153" s="20" t="str">
        <f>IF($H153=18,PRODUCT($I153:$K153),"")</f>
        <v/>
      </c>
      <c r="R153" s="20" t="str">
        <f>IF($H153=20,PRODUCT($I153:$K153),"")</f>
        <v/>
      </c>
      <c r="S153" s="20" t="str">
        <f>IF($H153=22,PRODUCT($I153:$K153),"")</f>
        <v/>
      </c>
      <c r="T153" s="20" t="str">
        <f>IF($H153=24,PRODUCT($I153:$K153),"")</f>
        <v/>
      </c>
      <c r="U153" s="20" t="str">
        <f>IF(COUNT($I153:$K153)=0,"",PRODUCT($I153:$K153))</f>
        <v/>
      </c>
      <c r="V153" s="20" t="str">
        <f>IF($H153="","",U153*$H153^2/162)</f>
        <v/>
      </c>
      <c r="W153" s="24" t="str">
        <f>IF(V153="","",V153/1000)</f>
        <v/>
      </c>
    </row>
    <row r="154" spans="1:23" x14ac:dyDescent="0.25">
      <c r="A154" s="15"/>
      <c r="B154" s="15"/>
      <c r="C154" s="15"/>
      <c r="D154" s="15"/>
      <c r="E154" s="15"/>
      <c r="F154" s="19" t="str">
        <f>IFERROR(VLOOKUP($E154,'POZ &amp; FİYAT'!$A$5:$C$44,3,FALSE),"")</f>
        <v/>
      </c>
      <c r="G154" s="15"/>
      <c r="H154" s="16"/>
      <c r="I154" s="16"/>
      <c r="J154" s="16"/>
      <c r="K154" s="16"/>
      <c r="L154" s="20" t="str">
        <f>IF($H154=8,PRODUCT($I154:$K154),"")</f>
        <v/>
      </c>
      <c r="M154" s="20" t="str">
        <f>IF($H154=10,PRODUCT($I154:$K154),"")</f>
        <v/>
      </c>
      <c r="N154" s="20" t="str">
        <f>IF($H154=12,PRODUCT($I154:$K154),"")</f>
        <v/>
      </c>
      <c r="O154" s="20" t="str">
        <f>IF($H154=14,PRODUCT($I154:$K154),"")</f>
        <v/>
      </c>
      <c r="P154" s="20" t="str">
        <f>IF($H154=16,PRODUCT($I154:$K154),"")</f>
        <v/>
      </c>
      <c r="Q154" s="20" t="str">
        <f>IF($H154=18,PRODUCT($I154:$K154),"")</f>
        <v/>
      </c>
      <c r="R154" s="20" t="str">
        <f>IF($H154=20,PRODUCT($I154:$K154),"")</f>
        <v/>
      </c>
      <c r="S154" s="20" t="str">
        <f>IF($H154=22,PRODUCT($I154:$K154),"")</f>
        <v/>
      </c>
      <c r="T154" s="20" t="str">
        <f>IF($H154=24,PRODUCT($I154:$K154),"")</f>
        <v/>
      </c>
      <c r="U154" s="20" t="str">
        <f>IF(COUNT($I154:$K154)=0,"",PRODUCT($I154:$K154))</f>
        <v/>
      </c>
      <c r="V154" s="20" t="str">
        <f>IF($H154="","",U154*$H154^2/162)</f>
        <v/>
      </c>
      <c r="W154" s="24" t="str">
        <f>IF(V154="","",V154/1000)</f>
        <v/>
      </c>
    </row>
    <row r="155" spans="1:23" x14ac:dyDescent="0.25">
      <c r="A155" s="17"/>
      <c r="B155" s="17"/>
      <c r="C155" s="17"/>
      <c r="D155" s="17"/>
      <c r="E155" s="17"/>
      <c r="F155" s="19" t="str">
        <f>IFERROR(VLOOKUP($E155,'POZ &amp; FİYAT'!$A$5:$C$44,3,FALSE),"")</f>
        <v/>
      </c>
      <c r="G155" s="17"/>
      <c r="H155" s="18"/>
      <c r="I155" s="18"/>
      <c r="J155" s="18"/>
      <c r="K155" s="18"/>
      <c r="L155" s="20" t="str">
        <f>IF($H155=8,PRODUCT($I155:$K155),"")</f>
        <v/>
      </c>
      <c r="M155" s="20" t="str">
        <f>IF($H155=10,PRODUCT($I155:$K155),"")</f>
        <v/>
      </c>
      <c r="N155" s="20" t="str">
        <f>IF($H155=12,PRODUCT($I155:$K155),"")</f>
        <v/>
      </c>
      <c r="O155" s="20" t="str">
        <f>IF($H155=14,PRODUCT($I155:$K155),"")</f>
        <v/>
      </c>
      <c r="P155" s="20" t="str">
        <f>IF($H155=16,PRODUCT($I155:$K155),"")</f>
        <v/>
      </c>
      <c r="Q155" s="20" t="str">
        <f>IF($H155=18,PRODUCT($I155:$K155),"")</f>
        <v/>
      </c>
      <c r="R155" s="20" t="str">
        <f>IF($H155=20,PRODUCT($I155:$K155),"")</f>
        <v/>
      </c>
      <c r="S155" s="20" t="str">
        <f>IF($H155=22,PRODUCT($I155:$K155),"")</f>
        <v/>
      </c>
      <c r="T155" s="20" t="str">
        <f>IF($H155=24,PRODUCT($I155:$K155),"")</f>
        <v/>
      </c>
      <c r="U155" s="20" t="str">
        <f>IF(COUNT($I155:$K155)=0,"",PRODUCT($I155:$K155))</f>
        <v/>
      </c>
      <c r="V155" s="20" t="str">
        <f>IF($H155="","",U155*$H155^2/162)</f>
        <v/>
      </c>
      <c r="W155" s="24" t="str">
        <f>IF(V155="","",V155/1000)</f>
        <v/>
      </c>
    </row>
    <row r="156" spans="1:23" x14ac:dyDescent="0.25">
      <c r="A156" s="15"/>
      <c r="B156" s="15"/>
      <c r="C156" s="15"/>
      <c r="D156" s="15"/>
      <c r="E156" s="15"/>
      <c r="F156" s="19" t="str">
        <f>IFERROR(VLOOKUP($E156,'POZ &amp; FİYAT'!$A$5:$C$44,3,FALSE),"")</f>
        <v/>
      </c>
      <c r="G156" s="15"/>
      <c r="H156" s="16"/>
      <c r="I156" s="16"/>
      <c r="J156" s="16"/>
      <c r="K156" s="16"/>
      <c r="L156" s="20" t="str">
        <f>IF($H156=8,PRODUCT($I156:$K156),"")</f>
        <v/>
      </c>
      <c r="M156" s="20" t="str">
        <f>IF($H156=10,PRODUCT($I156:$K156),"")</f>
        <v/>
      </c>
      <c r="N156" s="20" t="str">
        <f>IF($H156=12,PRODUCT($I156:$K156),"")</f>
        <v/>
      </c>
      <c r="O156" s="20" t="str">
        <f>IF($H156=14,PRODUCT($I156:$K156),"")</f>
        <v/>
      </c>
      <c r="P156" s="20" t="str">
        <f>IF($H156=16,PRODUCT($I156:$K156),"")</f>
        <v/>
      </c>
      <c r="Q156" s="20" t="str">
        <f>IF($H156=18,PRODUCT($I156:$K156),"")</f>
        <v/>
      </c>
      <c r="R156" s="20" t="str">
        <f>IF($H156=20,PRODUCT($I156:$K156),"")</f>
        <v/>
      </c>
      <c r="S156" s="20" t="str">
        <f>IF($H156=22,PRODUCT($I156:$K156),"")</f>
        <v/>
      </c>
      <c r="T156" s="20" t="str">
        <f>IF($H156=24,PRODUCT($I156:$K156),"")</f>
        <v/>
      </c>
      <c r="U156" s="20" t="str">
        <f>IF(COUNT($I156:$K156)=0,"",PRODUCT($I156:$K156))</f>
        <v/>
      </c>
      <c r="V156" s="20" t="str">
        <f>IF($H156="","",U156*$H156^2/162)</f>
        <v/>
      </c>
      <c r="W156" s="24" t="str">
        <f>IF(V156="","",V156/1000)</f>
        <v/>
      </c>
    </row>
    <row r="157" spans="1:23" x14ac:dyDescent="0.25">
      <c r="A157" s="17"/>
      <c r="B157" s="17"/>
      <c r="C157" s="17"/>
      <c r="D157" s="17"/>
      <c r="E157" s="17"/>
      <c r="F157" s="19" t="str">
        <f>IFERROR(VLOOKUP($E157,'POZ &amp; FİYAT'!$A$5:$C$44,3,FALSE),"")</f>
        <v/>
      </c>
      <c r="G157" s="17"/>
      <c r="H157" s="18"/>
      <c r="I157" s="18"/>
      <c r="J157" s="18"/>
      <c r="K157" s="18"/>
      <c r="L157" s="20" t="str">
        <f>IF($H157=8,PRODUCT($I157:$K157),"")</f>
        <v/>
      </c>
      <c r="M157" s="20" t="str">
        <f>IF($H157=10,PRODUCT($I157:$K157),"")</f>
        <v/>
      </c>
      <c r="N157" s="20" t="str">
        <f>IF($H157=12,PRODUCT($I157:$K157),"")</f>
        <v/>
      </c>
      <c r="O157" s="20" t="str">
        <f>IF($H157=14,PRODUCT($I157:$K157),"")</f>
        <v/>
      </c>
      <c r="P157" s="20" t="str">
        <f>IF($H157=16,PRODUCT($I157:$K157),"")</f>
        <v/>
      </c>
      <c r="Q157" s="20" t="str">
        <f>IF($H157=18,PRODUCT($I157:$K157),"")</f>
        <v/>
      </c>
      <c r="R157" s="20" t="str">
        <f>IF($H157=20,PRODUCT($I157:$K157),"")</f>
        <v/>
      </c>
      <c r="S157" s="20" t="str">
        <f>IF($H157=22,PRODUCT($I157:$K157),"")</f>
        <v/>
      </c>
      <c r="T157" s="20" t="str">
        <f>IF($H157=24,PRODUCT($I157:$K157),"")</f>
        <v/>
      </c>
      <c r="U157" s="20" t="str">
        <f>IF(COUNT($I157:$K157)=0,"",PRODUCT($I157:$K157))</f>
        <v/>
      </c>
      <c r="V157" s="20" t="str">
        <f>IF($H157="","",U157*$H157^2/162)</f>
        <v/>
      </c>
      <c r="W157" s="24" t="str">
        <f>IF(V157="","",V157/1000)</f>
        <v/>
      </c>
    </row>
    <row r="158" spans="1:23" x14ac:dyDescent="0.25">
      <c r="A158" s="15"/>
      <c r="B158" s="15"/>
      <c r="C158" s="15"/>
      <c r="D158" s="15"/>
      <c r="E158" s="15"/>
      <c r="F158" s="19" t="str">
        <f>IFERROR(VLOOKUP($E158,'POZ &amp; FİYAT'!$A$5:$C$44,3,FALSE),"")</f>
        <v/>
      </c>
      <c r="G158" s="15"/>
      <c r="H158" s="16"/>
      <c r="I158" s="16"/>
      <c r="J158" s="16"/>
      <c r="K158" s="16"/>
      <c r="L158" s="20" t="str">
        <f>IF($H158=8,PRODUCT($I158:$K158),"")</f>
        <v/>
      </c>
      <c r="M158" s="20" t="str">
        <f>IF($H158=10,PRODUCT($I158:$K158),"")</f>
        <v/>
      </c>
      <c r="N158" s="20" t="str">
        <f>IF($H158=12,PRODUCT($I158:$K158),"")</f>
        <v/>
      </c>
      <c r="O158" s="20" t="str">
        <f>IF($H158=14,PRODUCT($I158:$K158),"")</f>
        <v/>
      </c>
      <c r="P158" s="20" t="str">
        <f>IF($H158=16,PRODUCT($I158:$K158),"")</f>
        <v/>
      </c>
      <c r="Q158" s="20" t="str">
        <f>IF($H158=18,PRODUCT($I158:$K158),"")</f>
        <v/>
      </c>
      <c r="R158" s="20" t="str">
        <f>IF($H158=20,PRODUCT($I158:$K158),"")</f>
        <v/>
      </c>
      <c r="S158" s="20" t="str">
        <f>IF($H158=22,PRODUCT($I158:$K158),"")</f>
        <v/>
      </c>
      <c r="T158" s="20" t="str">
        <f>IF($H158=24,PRODUCT($I158:$K158),"")</f>
        <v/>
      </c>
      <c r="U158" s="20" t="str">
        <f>IF(COUNT($I158:$K158)=0,"",PRODUCT($I158:$K158))</f>
        <v/>
      </c>
      <c r="V158" s="20" t="str">
        <f>IF($H158="","",U158*$H158^2/162)</f>
        <v/>
      </c>
      <c r="W158" s="24" t="str">
        <f>IF(V158="","",V158/1000)</f>
        <v/>
      </c>
    </row>
    <row r="159" spans="1:23" x14ac:dyDescent="0.25">
      <c r="A159" s="17"/>
      <c r="B159" s="17"/>
      <c r="C159" s="17"/>
      <c r="D159" s="17"/>
      <c r="E159" s="17"/>
      <c r="F159" s="19" t="str">
        <f>IFERROR(VLOOKUP($E159,'POZ &amp; FİYAT'!$A$5:$C$44,3,FALSE),"")</f>
        <v/>
      </c>
      <c r="G159" s="17"/>
      <c r="H159" s="18"/>
      <c r="I159" s="18"/>
      <c r="J159" s="18"/>
      <c r="K159" s="18"/>
      <c r="L159" s="20" t="str">
        <f>IF($H159=8,PRODUCT($I159:$K159),"")</f>
        <v/>
      </c>
      <c r="M159" s="20" t="str">
        <f>IF($H159=10,PRODUCT($I159:$K159),"")</f>
        <v/>
      </c>
      <c r="N159" s="20" t="str">
        <f>IF($H159=12,PRODUCT($I159:$K159),"")</f>
        <v/>
      </c>
      <c r="O159" s="20" t="str">
        <f>IF($H159=14,PRODUCT($I159:$K159),"")</f>
        <v/>
      </c>
      <c r="P159" s="20" t="str">
        <f>IF($H159=16,PRODUCT($I159:$K159),"")</f>
        <v/>
      </c>
      <c r="Q159" s="20" t="str">
        <f>IF($H159=18,PRODUCT($I159:$K159),"")</f>
        <v/>
      </c>
      <c r="R159" s="20" t="str">
        <f>IF($H159=20,PRODUCT($I159:$K159),"")</f>
        <v/>
      </c>
      <c r="S159" s="20" t="str">
        <f>IF($H159=22,PRODUCT($I159:$K159),"")</f>
        <v/>
      </c>
      <c r="T159" s="20" t="str">
        <f>IF($H159=24,PRODUCT($I159:$K159),"")</f>
        <v/>
      </c>
      <c r="U159" s="20" t="str">
        <f>IF(COUNT($I159:$K159)=0,"",PRODUCT($I159:$K159))</f>
        <v/>
      </c>
      <c r="V159" s="20" t="str">
        <f>IF($H159="","",U159*$H159^2/162)</f>
        <v/>
      </c>
      <c r="W159" s="24" t="str">
        <f>IF(V159="","",V159/1000)</f>
        <v/>
      </c>
    </row>
    <row r="160" spans="1:23" x14ac:dyDescent="0.25">
      <c r="A160" s="15"/>
      <c r="B160" s="15"/>
      <c r="C160" s="15"/>
      <c r="D160" s="15"/>
      <c r="E160" s="15"/>
      <c r="F160" s="19" t="str">
        <f>IFERROR(VLOOKUP($E160,'POZ &amp; FİYAT'!$A$5:$C$44,3,FALSE),"")</f>
        <v/>
      </c>
      <c r="G160" s="15"/>
      <c r="H160" s="16"/>
      <c r="I160" s="16"/>
      <c r="J160" s="16"/>
      <c r="K160" s="16"/>
      <c r="L160" s="20" t="str">
        <f>IF($H160=8,PRODUCT($I160:$K160),"")</f>
        <v/>
      </c>
      <c r="M160" s="20" t="str">
        <f>IF($H160=10,PRODUCT($I160:$K160),"")</f>
        <v/>
      </c>
      <c r="N160" s="20" t="str">
        <f>IF($H160=12,PRODUCT($I160:$K160),"")</f>
        <v/>
      </c>
      <c r="O160" s="20" t="str">
        <f>IF($H160=14,PRODUCT($I160:$K160),"")</f>
        <v/>
      </c>
      <c r="P160" s="20" t="str">
        <f>IF($H160=16,PRODUCT($I160:$K160),"")</f>
        <v/>
      </c>
      <c r="Q160" s="20" t="str">
        <f>IF($H160=18,PRODUCT($I160:$K160),"")</f>
        <v/>
      </c>
      <c r="R160" s="20" t="str">
        <f>IF($H160=20,PRODUCT($I160:$K160),"")</f>
        <v/>
      </c>
      <c r="S160" s="20" t="str">
        <f>IF($H160=22,PRODUCT($I160:$K160),"")</f>
        <v/>
      </c>
      <c r="T160" s="20" t="str">
        <f>IF($H160=24,PRODUCT($I160:$K160),"")</f>
        <v/>
      </c>
      <c r="U160" s="20" t="str">
        <f>IF(COUNT($I160:$K160)=0,"",PRODUCT($I160:$K160))</f>
        <v/>
      </c>
      <c r="V160" s="20" t="str">
        <f>IF($H160="","",U160*$H160^2/162)</f>
        <v/>
      </c>
      <c r="W160" s="24" t="str">
        <f>IF(V160="","",V160/1000)</f>
        <v/>
      </c>
    </row>
    <row r="161" spans="1:23" x14ac:dyDescent="0.25">
      <c r="A161" s="17"/>
      <c r="B161" s="17"/>
      <c r="C161" s="17"/>
      <c r="D161" s="17"/>
      <c r="E161" s="17"/>
      <c r="F161" s="19" t="str">
        <f>IFERROR(VLOOKUP($E161,'POZ &amp; FİYAT'!$A$5:$C$44,3,FALSE),"")</f>
        <v/>
      </c>
      <c r="G161" s="17"/>
      <c r="H161" s="18"/>
      <c r="I161" s="18"/>
      <c r="J161" s="18"/>
      <c r="K161" s="18"/>
      <c r="L161" s="20" t="str">
        <f>IF($H161=8,PRODUCT($I161:$K161),"")</f>
        <v/>
      </c>
      <c r="M161" s="20" t="str">
        <f>IF($H161=10,PRODUCT($I161:$K161),"")</f>
        <v/>
      </c>
      <c r="N161" s="20" t="str">
        <f>IF($H161=12,PRODUCT($I161:$K161),"")</f>
        <v/>
      </c>
      <c r="O161" s="20" t="str">
        <f>IF($H161=14,PRODUCT($I161:$K161),"")</f>
        <v/>
      </c>
      <c r="P161" s="20" t="str">
        <f>IF($H161=16,PRODUCT($I161:$K161),"")</f>
        <v/>
      </c>
      <c r="Q161" s="20" t="str">
        <f>IF($H161=18,PRODUCT($I161:$K161),"")</f>
        <v/>
      </c>
      <c r="R161" s="20" t="str">
        <f>IF($H161=20,PRODUCT($I161:$K161),"")</f>
        <v/>
      </c>
      <c r="S161" s="20" t="str">
        <f>IF($H161=22,PRODUCT($I161:$K161),"")</f>
        <v/>
      </c>
      <c r="T161" s="20" t="str">
        <f>IF($H161=24,PRODUCT($I161:$K161),"")</f>
        <v/>
      </c>
      <c r="U161" s="20" t="str">
        <f>IF(COUNT($I161:$K161)=0,"",PRODUCT($I161:$K161))</f>
        <v/>
      </c>
      <c r="V161" s="20" t="str">
        <f>IF($H161="","",U161*$H161^2/162)</f>
        <v/>
      </c>
      <c r="W161" s="24" t="str">
        <f>IF(V161="","",V161/1000)</f>
        <v/>
      </c>
    </row>
    <row r="162" spans="1:23" x14ac:dyDescent="0.25">
      <c r="A162" s="15"/>
      <c r="B162" s="15"/>
      <c r="C162" s="15"/>
      <c r="D162" s="15"/>
      <c r="E162" s="15"/>
      <c r="F162" s="19" t="str">
        <f>IFERROR(VLOOKUP($E162,'POZ &amp; FİYAT'!$A$5:$C$44,3,FALSE),"")</f>
        <v/>
      </c>
      <c r="G162" s="15"/>
      <c r="H162" s="16"/>
      <c r="I162" s="16"/>
      <c r="J162" s="16"/>
      <c r="K162" s="16"/>
      <c r="L162" s="20" t="str">
        <f>IF($H162=8,PRODUCT($I162:$K162),"")</f>
        <v/>
      </c>
      <c r="M162" s="20" t="str">
        <f>IF($H162=10,PRODUCT($I162:$K162),"")</f>
        <v/>
      </c>
      <c r="N162" s="20" t="str">
        <f>IF($H162=12,PRODUCT($I162:$K162),"")</f>
        <v/>
      </c>
      <c r="O162" s="20" t="str">
        <f>IF($H162=14,PRODUCT($I162:$K162),"")</f>
        <v/>
      </c>
      <c r="P162" s="20" t="str">
        <f>IF($H162=16,PRODUCT($I162:$K162),"")</f>
        <v/>
      </c>
      <c r="Q162" s="20" t="str">
        <f>IF($H162=18,PRODUCT($I162:$K162),"")</f>
        <v/>
      </c>
      <c r="R162" s="20" t="str">
        <f>IF($H162=20,PRODUCT($I162:$K162),"")</f>
        <v/>
      </c>
      <c r="S162" s="20" t="str">
        <f>IF($H162=22,PRODUCT($I162:$K162),"")</f>
        <v/>
      </c>
      <c r="T162" s="20" t="str">
        <f>IF($H162=24,PRODUCT($I162:$K162),"")</f>
        <v/>
      </c>
      <c r="U162" s="20" t="str">
        <f>IF(COUNT($I162:$K162)=0,"",PRODUCT($I162:$K162))</f>
        <v/>
      </c>
      <c r="V162" s="20" t="str">
        <f>IF($H162="","",U162*$H162^2/162)</f>
        <v/>
      </c>
      <c r="W162" s="24" t="str">
        <f>IF(V162="","",V162/1000)</f>
        <v/>
      </c>
    </row>
    <row r="163" spans="1:23" x14ac:dyDescent="0.25">
      <c r="A163" s="17"/>
      <c r="B163" s="17"/>
      <c r="C163" s="17"/>
      <c r="D163" s="17"/>
      <c r="E163" s="17"/>
      <c r="F163" s="19" t="str">
        <f>IFERROR(VLOOKUP($E163,'POZ &amp; FİYAT'!$A$5:$C$44,3,FALSE),"")</f>
        <v/>
      </c>
      <c r="G163" s="17"/>
      <c r="H163" s="18"/>
      <c r="I163" s="18"/>
      <c r="J163" s="18"/>
      <c r="K163" s="18"/>
      <c r="L163" s="20" t="str">
        <f>IF($H163=8,PRODUCT($I163:$K163),"")</f>
        <v/>
      </c>
      <c r="M163" s="20" t="str">
        <f>IF($H163=10,PRODUCT($I163:$K163),"")</f>
        <v/>
      </c>
      <c r="N163" s="20" t="str">
        <f>IF($H163=12,PRODUCT($I163:$K163),"")</f>
        <v/>
      </c>
      <c r="O163" s="20" t="str">
        <f>IF($H163=14,PRODUCT($I163:$K163),"")</f>
        <v/>
      </c>
      <c r="P163" s="20" t="str">
        <f>IF($H163=16,PRODUCT($I163:$K163),"")</f>
        <v/>
      </c>
      <c r="Q163" s="20" t="str">
        <f>IF($H163=18,PRODUCT($I163:$K163),"")</f>
        <v/>
      </c>
      <c r="R163" s="20" t="str">
        <f>IF($H163=20,PRODUCT($I163:$K163),"")</f>
        <v/>
      </c>
      <c r="S163" s="20" t="str">
        <f>IF($H163=22,PRODUCT($I163:$K163),"")</f>
        <v/>
      </c>
      <c r="T163" s="20" t="str">
        <f>IF($H163=24,PRODUCT($I163:$K163),"")</f>
        <v/>
      </c>
      <c r="U163" s="20" t="str">
        <f>IF(COUNT($I163:$K163)=0,"",PRODUCT($I163:$K163))</f>
        <v/>
      </c>
      <c r="V163" s="20" t="str">
        <f>IF($H163="","",U163*$H163^2/162)</f>
        <v/>
      </c>
      <c r="W163" s="24" t="str">
        <f>IF(V163="","",V163/1000)</f>
        <v/>
      </c>
    </row>
    <row r="164" spans="1:23" x14ac:dyDescent="0.25">
      <c r="A164" s="15"/>
      <c r="B164" s="15"/>
      <c r="C164" s="15"/>
      <c r="D164" s="15"/>
      <c r="E164" s="15"/>
      <c r="F164" s="19" t="str">
        <f>IFERROR(VLOOKUP($E164,'POZ &amp; FİYAT'!$A$5:$C$44,3,FALSE),"")</f>
        <v/>
      </c>
      <c r="G164" s="15"/>
      <c r="H164" s="16"/>
      <c r="I164" s="16"/>
      <c r="J164" s="16"/>
      <c r="K164" s="16"/>
      <c r="L164" s="20" t="str">
        <f>IF($H164=8,PRODUCT($I164:$K164),"")</f>
        <v/>
      </c>
      <c r="M164" s="20" t="str">
        <f>IF($H164=10,PRODUCT($I164:$K164),"")</f>
        <v/>
      </c>
      <c r="N164" s="20" t="str">
        <f>IF($H164=12,PRODUCT($I164:$K164),"")</f>
        <v/>
      </c>
      <c r="O164" s="20" t="str">
        <f>IF($H164=14,PRODUCT($I164:$K164),"")</f>
        <v/>
      </c>
      <c r="P164" s="20" t="str">
        <f>IF($H164=16,PRODUCT($I164:$K164),"")</f>
        <v/>
      </c>
      <c r="Q164" s="20" t="str">
        <f>IF($H164=18,PRODUCT($I164:$K164),"")</f>
        <v/>
      </c>
      <c r="R164" s="20" t="str">
        <f>IF($H164=20,PRODUCT($I164:$K164),"")</f>
        <v/>
      </c>
      <c r="S164" s="20" t="str">
        <f>IF($H164=22,PRODUCT($I164:$K164),"")</f>
        <v/>
      </c>
      <c r="T164" s="20" t="str">
        <f>IF($H164=24,PRODUCT($I164:$K164),"")</f>
        <v/>
      </c>
      <c r="U164" s="20" t="str">
        <f>IF(COUNT($I164:$K164)=0,"",PRODUCT($I164:$K164))</f>
        <v/>
      </c>
      <c r="V164" s="20" t="str">
        <f>IF($H164="","",U164*$H164^2/162)</f>
        <v/>
      </c>
      <c r="W164" s="24" t="str">
        <f>IF(V164="","",V164/1000)</f>
        <v/>
      </c>
    </row>
    <row r="165" spans="1:23" x14ac:dyDescent="0.25">
      <c r="A165" s="17"/>
      <c r="B165" s="17"/>
      <c r="C165" s="17"/>
      <c r="D165" s="17"/>
      <c r="E165" s="17"/>
      <c r="F165" s="19" t="str">
        <f>IFERROR(VLOOKUP($E165,'POZ &amp; FİYAT'!$A$5:$C$44,3,FALSE),"")</f>
        <v/>
      </c>
      <c r="G165" s="17"/>
      <c r="H165" s="18"/>
      <c r="I165" s="18"/>
      <c r="J165" s="18"/>
      <c r="K165" s="18"/>
      <c r="L165" s="20" t="str">
        <f>IF($H165=8,PRODUCT($I165:$K165),"")</f>
        <v/>
      </c>
      <c r="M165" s="20" t="str">
        <f>IF($H165=10,PRODUCT($I165:$K165),"")</f>
        <v/>
      </c>
      <c r="N165" s="20" t="str">
        <f>IF($H165=12,PRODUCT($I165:$K165),"")</f>
        <v/>
      </c>
      <c r="O165" s="20" t="str">
        <f>IF($H165=14,PRODUCT($I165:$K165),"")</f>
        <v/>
      </c>
      <c r="P165" s="20" t="str">
        <f>IF($H165=16,PRODUCT($I165:$K165),"")</f>
        <v/>
      </c>
      <c r="Q165" s="20" t="str">
        <f>IF($H165=18,PRODUCT($I165:$K165),"")</f>
        <v/>
      </c>
      <c r="R165" s="20" t="str">
        <f>IF($H165=20,PRODUCT($I165:$K165),"")</f>
        <v/>
      </c>
      <c r="S165" s="20" t="str">
        <f>IF($H165=22,PRODUCT($I165:$K165),"")</f>
        <v/>
      </c>
      <c r="T165" s="20" t="str">
        <f>IF($H165=24,PRODUCT($I165:$K165),"")</f>
        <v/>
      </c>
      <c r="U165" s="20" t="str">
        <f>IF(COUNT($I165:$K165)=0,"",PRODUCT($I165:$K165))</f>
        <v/>
      </c>
      <c r="V165" s="20" t="str">
        <f>IF($H165="","",U165*$H165^2/162)</f>
        <v/>
      </c>
      <c r="W165" s="24" t="str">
        <f>IF(V165="","",V165/1000)</f>
        <v/>
      </c>
    </row>
    <row r="166" spans="1:23" x14ac:dyDescent="0.25">
      <c r="A166" s="15"/>
      <c r="B166" s="15"/>
      <c r="C166" s="15"/>
      <c r="D166" s="15"/>
      <c r="E166" s="15"/>
      <c r="F166" s="19" t="str">
        <f>IFERROR(VLOOKUP($E166,'POZ &amp; FİYAT'!$A$5:$C$44,3,FALSE),"")</f>
        <v/>
      </c>
      <c r="G166" s="15"/>
      <c r="H166" s="16"/>
      <c r="I166" s="16"/>
      <c r="J166" s="16"/>
      <c r="K166" s="16"/>
      <c r="L166" s="20" t="str">
        <f>IF($H166=8,PRODUCT($I166:$K166),"")</f>
        <v/>
      </c>
      <c r="M166" s="20" t="str">
        <f>IF($H166=10,PRODUCT($I166:$K166),"")</f>
        <v/>
      </c>
      <c r="N166" s="20" t="str">
        <f>IF($H166=12,PRODUCT($I166:$K166),"")</f>
        <v/>
      </c>
      <c r="O166" s="20" t="str">
        <f>IF($H166=14,PRODUCT($I166:$K166),"")</f>
        <v/>
      </c>
      <c r="P166" s="20" t="str">
        <f>IF($H166=16,PRODUCT($I166:$K166),"")</f>
        <v/>
      </c>
      <c r="Q166" s="20" t="str">
        <f>IF($H166=18,PRODUCT($I166:$K166),"")</f>
        <v/>
      </c>
      <c r="R166" s="20" t="str">
        <f>IF($H166=20,PRODUCT($I166:$K166),"")</f>
        <v/>
      </c>
      <c r="S166" s="20" t="str">
        <f>IF($H166=22,PRODUCT($I166:$K166),"")</f>
        <v/>
      </c>
      <c r="T166" s="20" t="str">
        <f>IF($H166=24,PRODUCT($I166:$K166),"")</f>
        <v/>
      </c>
      <c r="U166" s="20" t="str">
        <f>IF(COUNT($I166:$K166)=0,"",PRODUCT($I166:$K166))</f>
        <v/>
      </c>
      <c r="V166" s="20" t="str">
        <f>IF($H166="","",U166*$H166^2/162)</f>
        <v/>
      </c>
      <c r="W166" s="24" t="str">
        <f>IF(V166="","",V166/1000)</f>
        <v/>
      </c>
    </row>
    <row r="167" spans="1:23" x14ac:dyDescent="0.25">
      <c r="A167" s="17"/>
      <c r="B167" s="17"/>
      <c r="C167" s="17"/>
      <c r="D167" s="17"/>
      <c r="E167" s="17"/>
      <c r="F167" s="19" t="str">
        <f>IFERROR(VLOOKUP($E167,'POZ &amp; FİYAT'!$A$5:$C$44,3,FALSE),"")</f>
        <v/>
      </c>
      <c r="G167" s="17"/>
      <c r="H167" s="18"/>
      <c r="I167" s="18"/>
      <c r="J167" s="18"/>
      <c r="K167" s="18"/>
      <c r="L167" s="20" t="str">
        <f>IF($H167=8,PRODUCT($I167:$K167),"")</f>
        <v/>
      </c>
      <c r="M167" s="20" t="str">
        <f>IF($H167=10,PRODUCT($I167:$K167),"")</f>
        <v/>
      </c>
      <c r="N167" s="20" t="str">
        <f>IF($H167=12,PRODUCT($I167:$K167),"")</f>
        <v/>
      </c>
      <c r="O167" s="20" t="str">
        <f>IF($H167=14,PRODUCT($I167:$K167),"")</f>
        <v/>
      </c>
      <c r="P167" s="20" t="str">
        <f>IF($H167=16,PRODUCT($I167:$K167),"")</f>
        <v/>
      </c>
      <c r="Q167" s="20" t="str">
        <f>IF($H167=18,PRODUCT($I167:$K167),"")</f>
        <v/>
      </c>
      <c r="R167" s="20" t="str">
        <f>IF($H167=20,PRODUCT($I167:$K167),"")</f>
        <v/>
      </c>
      <c r="S167" s="20" t="str">
        <f>IF($H167=22,PRODUCT($I167:$K167),"")</f>
        <v/>
      </c>
      <c r="T167" s="20" t="str">
        <f>IF($H167=24,PRODUCT($I167:$K167),"")</f>
        <v/>
      </c>
      <c r="U167" s="20" t="str">
        <f>IF(COUNT($I167:$K167)=0,"",PRODUCT($I167:$K167))</f>
        <v/>
      </c>
      <c r="V167" s="20" t="str">
        <f>IF($H167="","",U167*$H167^2/162)</f>
        <v/>
      </c>
      <c r="W167" s="24" t="str">
        <f>IF(V167="","",V167/1000)</f>
        <v/>
      </c>
    </row>
    <row r="168" spans="1:23" x14ac:dyDescent="0.25">
      <c r="A168" s="15"/>
      <c r="B168" s="15"/>
      <c r="C168" s="15"/>
      <c r="D168" s="15"/>
      <c r="E168" s="15"/>
      <c r="F168" s="19" t="str">
        <f>IFERROR(VLOOKUP($E168,'POZ &amp; FİYAT'!$A$5:$C$44,3,FALSE),"")</f>
        <v/>
      </c>
      <c r="G168" s="15"/>
      <c r="H168" s="16"/>
      <c r="I168" s="16"/>
      <c r="J168" s="16"/>
      <c r="K168" s="16"/>
      <c r="L168" s="20" t="str">
        <f>IF($H168=8,PRODUCT($I168:$K168),"")</f>
        <v/>
      </c>
      <c r="M168" s="20" t="str">
        <f>IF($H168=10,PRODUCT($I168:$K168),"")</f>
        <v/>
      </c>
      <c r="N168" s="20" t="str">
        <f>IF($H168=12,PRODUCT($I168:$K168),"")</f>
        <v/>
      </c>
      <c r="O168" s="20" t="str">
        <f>IF($H168=14,PRODUCT($I168:$K168),"")</f>
        <v/>
      </c>
      <c r="P168" s="20" t="str">
        <f>IF($H168=16,PRODUCT($I168:$K168),"")</f>
        <v/>
      </c>
      <c r="Q168" s="20" t="str">
        <f>IF($H168=18,PRODUCT($I168:$K168),"")</f>
        <v/>
      </c>
      <c r="R168" s="20" t="str">
        <f>IF($H168=20,PRODUCT($I168:$K168),"")</f>
        <v/>
      </c>
      <c r="S168" s="20" t="str">
        <f>IF($H168=22,PRODUCT($I168:$K168),"")</f>
        <v/>
      </c>
      <c r="T168" s="20" t="str">
        <f>IF($H168=24,PRODUCT($I168:$K168),"")</f>
        <v/>
      </c>
      <c r="U168" s="20" t="str">
        <f>IF(COUNT($I168:$K168)=0,"",PRODUCT($I168:$K168))</f>
        <v/>
      </c>
      <c r="V168" s="20" t="str">
        <f>IF($H168="","",U168*$H168^2/162)</f>
        <v/>
      </c>
      <c r="W168" s="24" t="str">
        <f>IF(V168="","",V168/1000)</f>
        <v/>
      </c>
    </row>
    <row r="169" spans="1:23" x14ac:dyDescent="0.25">
      <c r="A169" s="17"/>
      <c r="B169" s="17"/>
      <c r="C169" s="17"/>
      <c r="D169" s="17"/>
      <c r="E169" s="17"/>
      <c r="F169" s="19" t="str">
        <f>IFERROR(VLOOKUP($E169,'POZ &amp; FİYAT'!$A$5:$C$44,3,FALSE),"")</f>
        <v/>
      </c>
      <c r="G169" s="17"/>
      <c r="H169" s="18"/>
      <c r="I169" s="18"/>
      <c r="J169" s="18"/>
      <c r="K169" s="18"/>
      <c r="L169" s="20" t="str">
        <f>IF($H169=8,PRODUCT($I169:$K169),"")</f>
        <v/>
      </c>
      <c r="M169" s="20" t="str">
        <f>IF($H169=10,PRODUCT($I169:$K169),"")</f>
        <v/>
      </c>
      <c r="N169" s="20" t="str">
        <f>IF($H169=12,PRODUCT($I169:$K169),"")</f>
        <v/>
      </c>
      <c r="O169" s="20" t="str">
        <f>IF($H169=14,PRODUCT($I169:$K169),"")</f>
        <v/>
      </c>
      <c r="P169" s="20" t="str">
        <f>IF($H169=16,PRODUCT($I169:$K169),"")</f>
        <v/>
      </c>
      <c r="Q169" s="20" t="str">
        <f>IF($H169=18,PRODUCT($I169:$K169),"")</f>
        <v/>
      </c>
      <c r="R169" s="20" t="str">
        <f>IF($H169=20,PRODUCT($I169:$K169),"")</f>
        <v/>
      </c>
      <c r="S169" s="20" t="str">
        <f>IF($H169=22,PRODUCT($I169:$K169),"")</f>
        <v/>
      </c>
      <c r="T169" s="20" t="str">
        <f>IF($H169=24,PRODUCT($I169:$K169),"")</f>
        <v/>
      </c>
      <c r="U169" s="20" t="str">
        <f>IF(COUNT($I169:$K169)=0,"",PRODUCT($I169:$K169))</f>
        <v/>
      </c>
      <c r="V169" s="20" t="str">
        <f>IF($H169="","",U169*$H169^2/162)</f>
        <v/>
      </c>
      <c r="W169" s="24" t="str">
        <f>IF(V169="","",V169/1000)</f>
        <v/>
      </c>
    </row>
    <row r="170" spans="1:23" x14ac:dyDescent="0.25">
      <c r="A170" s="15"/>
      <c r="B170" s="15"/>
      <c r="C170" s="15"/>
      <c r="D170" s="15"/>
      <c r="E170" s="15"/>
      <c r="F170" s="19" t="str">
        <f>IFERROR(VLOOKUP($E170,'POZ &amp; FİYAT'!$A$5:$C$44,3,FALSE),"")</f>
        <v/>
      </c>
      <c r="G170" s="15"/>
      <c r="H170" s="16"/>
      <c r="I170" s="16"/>
      <c r="J170" s="16"/>
      <c r="K170" s="16"/>
      <c r="L170" s="20" t="str">
        <f>IF($H170=8,PRODUCT($I170:$K170),"")</f>
        <v/>
      </c>
      <c r="M170" s="20" t="str">
        <f>IF($H170=10,PRODUCT($I170:$K170),"")</f>
        <v/>
      </c>
      <c r="N170" s="20" t="str">
        <f>IF($H170=12,PRODUCT($I170:$K170),"")</f>
        <v/>
      </c>
      <c r="O170" s="20" t="str">
        <f>IF($H170=14,PRODUCT($I170:$K170),"")</f>
        <v/>
      </c>
      <c r="P170" s="20" t="str">
        <f>IF($H170=16,PRODUCT($I170:$K170),"")</f>
        <v/>
      </c>
      <c r="Q170" s="20" t="str">
        <f>IF($H170=18,PRODUCT($I170:$K170),"")</f>
        <v/>
      </c>
      <c r="R170" s="20" t="str">
        <f>IF($H170=20,PRODUCT($I170:$K170),"")</f>
        <v/>
      </c>
      <c r="S170" s="20" t="str">
        <f>IF($H170=22,PRODUCT($I170:$K170),"")</f>
        <v/>
      </c>
      <c r="T170" s="20" t="str">
        <f>IF($H170=24,PRODUCT($I170:$K170),"")</f>
        <v/>
      </c>
      <c r="U170" s="20" t="str">
        <f>IF(COUNT($I170:$K170)=0,"",PRODUCT($I170:$K170))</f>
        <v/>
      </c>
      <c r="V170" s="20" t="str">
        <f>IF($H170="","",U170*$H170^2/162)</f>
        <v/>
      </c>
      <c r="W170" s="24" t="str">
        <f>IF(V170="","",V170/1000)</f>
        <v/>
      </c>
    </row>
    <row r="171" spans="1:23" x14ac:dyDescent="0.25">
      <c r="A171" s="17"/>
      <c r="B171" s="17"/>
      <c r="C171" s="17"/>
      <c r="D171" s="17"/>
      <c r="E171" s="17"/>
      <c r="F171" s="19" t="str">
        <f>IFERROR(VLOOKUP($E171,'POZ &amp; FİYAT'!$A$5:$C$44,3,FALSE),"")</f>
        <v/>
      </c>
      <c r="G171" s="17"/>
      <c r="H171" s="18"/>
      <c r="I171" s="18"/>
      <c r="J171" s="18"/>
      <c r="K171" s="18"/>
      <c r="L171" s="20" t="str">
        <f>IF($H171=8,PRODUCT($I171:$K171),"")</f>
        <v/>
      </c>
      <c r="M171" s="20" t="str">
        <f>IF($H171=10,PRODUCT($I171:$K171),"")</f>
        <v/>
      </c>
      <c r="N171" s="20" t="str">
        <f>IF($H171=12,PRODUCT($I171:$K171),"")</f>
        <v/>
      </c>
      <c r="O171" s="20" t="str">
        <f>IF($H171=14,PRODUCT($I171:$K171),"")</f>
        <v/>
      </c>
      <c r="P171" s="20" t="str">
        <f>IF($H171=16,PRODUCT($I171:$K171),"")</f>
        <v/>
      </c>
      <c r="Q171" s="20" t="str">
        <f>IF($H171=18,PRODUCT($I171:$K171),"")</f>
        <v/>
      </c>
      <c r="R171" s="20" t="str">
        <f>IF($H171=20,PRODUCT($I171:$K171),"")</f>
        <v/>
      </c>
      <c r="S171" s="20" t="str">
        <f>IF($H171=22,PRODUCT($I171:$K171),"")</f>
        <v/>
      </c>
      <c r="T171" s="20" t="str">
        <f>IF($H171=24,PRODUCT($I171:$K171),"")</f>
        <v/>
      </c>
      <c r="U171" s="20" t="str">
        <f>IF(COUNT($I171:$K171)=0,"",PRODUCT($I171:$K171))</f>
        <v/>
      </c>
      <c r="V171" s="20" t="str">
        <f>IF($H171="","",U171*$H171^2/162)</f>
        <v/>
      </c>
      <c r="W171" s="24" t="str">
        <f>IF(V171="","",V171/1000)</f>
        <v/>
      </c>
    </row>
    <row r="172" spans="1:23" x14ac:dyDescent="0.25">
      <c r="A172" s="15"/>
      <c r="B172" s="15"/>
      <c r="C172" s="15"/>
      <c r="D172" s="15"/>
      <c r="E172" s="15"/>
      <c r="F172" s="19" t="str">
        <f>IFERROR(VLOOKUP($E172,'POZ &amp; FİYAT'!$A$5:$C$44,3,FALSE),"")</f>
        <v/>
      </c>
      <c r="G172" s="15"/>
      <c r="H172" s="16"/>
      <c r="I172" s="16"/>
      <c r="J172" s="16"/>
      <c r="K172" s="16"/>
      <c r="L172" s="20" t="str">
        <f>IF($H172=8,PRODUCT($I172:$K172),"")</f>
        <v/>
      </c>
      <c r="M172" s="20" t="str">
        <f>IF($H172=10,PRODUCT($I172:$K172),"")</f>
        <v/>
      </c>
      <c r="N172" s="20" t="str">
        <f>IF($H172=12,PRODUCT($I172:$K172),"")</f>
        <v/>
      </c>
      <c r="O172" s="20" t="str">
        <f>IF($H172=14,PRODUCT($I172:$K172),"")</f>
        <v/>
      </c>
      <c r="P172" s="20" t="str">
        <f>IF($H172=16,PRODUCT($I172:$K172),"")</f>
        <v/>
      </c>
      <c r="Q172" s="20" t="str">
        <f>IF($H172=18,PRODUCT($I172:$K172),"")</f>
        <v/>
      </c>
      <c r="R172" s="20" t="str">
        <f>IF($H172=20,PRODUCT($I172:$K172),"")</f>
        <v/>
      </c>
      <c r="S172" s="20" t="str">
        <f>IF($H172=22,PRODUCT($I172:$K172),"")</f>
        <v/>
      </c>
      <c r="T172" s="20" t="str">
        <f>IF($H172=24,PRODUCT($I172:$K172),"")</f>
        <v/>
      </c>
      <c r="U172" s="20" t="str">
        <f>IF(COUNT($I172:$K172)=0,"",PRODUCT($I172:$K172))</f>
        <v/>
      </c>
      <c r="V172" s="20" t="str">
        <f>IF($H172="","",U172*$H172^2/162)</f>
        <v/>
      </c>
      <c r="W172" s="24" t="str">
        <f>IF(V172="","",V172/1000)</f>
        <v/>
      </c>
    </row>
    <row r="173" spans="1:23" x14ac:dyDescent="0.25">
      <c r="A173" s="17"/>
      <c r="B173" s="17"/>
      <c r="C173" s="17"/>
      <c r="D173" s="17"/>
      <c r="E173" s="17"/>
      <c r="F173" s="19" t="str">
        <f>IFERROR(VLOOKUP($E173,'POZ &amp; FİYAT'!$A$5:$C$44,3,FALSE),"")</f>
        <v/>
      </c>
      <c r="G173" s="17"/>
      <c r="H173" s="18"/>
      <c r="I173" s="18"/>
      <c r="J173" s="18"/>
      <c r="K173" s="18"/>
      <c r="L173" s="20" t="str">
        <f>IF($H173=8,PRODUCT($I173:$K173),"")</f>
        <v/>
      </c>
      <c r="M173" s="20" t="str">
        <f>IF($H173=10,PRODUCT($I173:$K173),"")</f>
        <v/>
      </c>
      <c r="N173" s="20" t="str">
        <f>IF($H173=12,PRODUCT($I173:$K173),"")</f>
        <v/>
      </c>
      <c r="O173" s="20" t="str">
        <f>IF($H173=14,PRODUCT($I173:$K173),"")</f>
        <v/>
      </c>
      <c r="P173" s="20" t="str">
        <f>IF($H173=16,PRODUCT($I173:$K173),"")</f>
        <v/>
      </c>
      <c r="Q173" s="20" t="str">
        <f>IF($H173=18,PRODUCT($I173:$K173),"")</f>
        <v/>
      </c>
      <c r="R173" s="20" t="str">
        <f>IF($H173=20,PRODUCT($I173:$K173),"")</f>
        <v/>
      </c>
      <c r="S173" s="20" t="str">
        <f>IF($H173=22,PRODUCT($I173:$K173),"")</f>
        <v/>
      </c>
      <c r="T173" s="20" t="str">
        <f>IF($H173=24,PRODUCT($I173:$K173),"")</f>
        <v/>
      </c>
      <c r="U173" s="20" t="str">
        <f>IF(COUNT($I173:$K173)=0,"",PRODUCT($I173:$K173))</f>
        <v/>
      </c>
      <c r="V173" s="20" t="str">
        <f>IF($H173="","",U173*$H173^2/162)</f>
        <v/>
      </c>
      <c r="W173" s="24" t="str">
        <f>IF(V173="","",V173/1000)</f>
        <v/>
      </c>
    </row>
    <row r="174" spans="1:23" x14ac:dyDescent="0.25">
      <c r="A174" s="15"/>
      <c r="B174" s="15"/>
      <c r="C174" s="15"/>
      <c r="D174" s="15"/>
      <c r="E174" s="15"/>
      <c r="F174" s="19" t="str">
        <f>IFERROR(VLOOKUP($E174,'POZ &amp; FİYAT'!$A$5:$C$44,3,FALSE),"")</f>
        <v/>
      </c>
      <c r="G174" s="15"/>
      <c r="H174" s="16"/>
      <c r="I174" s="16"/>
      <c r="J174" s="16"/>
      <c r="K174" s="16"/>
      <c r="L174" s="20" t="str">
        <f>IF($H174=8,PRODUCT($I174:$K174),"")</f>
        <v/>
      </c>
      <c r="M174" s="20" t="str">
        <f>IF($H174=10,PRODUCT($I174:$K174),"")</f>
        <v/>
      </c>
      <c r="N174" s="20" t="str">
        <f>IF($H174=12,PRODUCT($I174:$K174),"")</f>
        <v/>
      </c>
      <c r="O174" s="20" t="str">
        <f>IF($H174=14,PRODUCT($I174:$K174),"")</f>
        <v/>
      </c>
      <c r="P174" s="20" t="str">
        <f>IF($H174=16,PRODUCT($I174:$K174),"")</f>
        <v/>
      </c>
      <c r="Q174" s="20" t="str">
        <f>IF($H174=18,PRODUCT($I174:$K174),"")</f>
        <v/>
      </c>
      <c r="R174" s="20" t="str">
        <f>IF($H174=20,PRODUCT($I174:$K174),"")</f>
        <v/>
      </c>
      <c r="S174" s="20" t="str">
        <f>IF($H174=22,PRODUCT($I174:$K174),"")</f>
        <v/>
      </c>
      <c r="T174" s="20" t="str">
        <f>IF($H174=24,PRODUCT($I174:$K174),"")</f>
        <v/>
      </c>
      <c r="U174" s="20" t="str">
        <f>IF(COUNT($I174:$K174)=0,"",PRODUCT($I174:$K174))</f>
        <v/>
      </c>
      <c r="V174" s="20" t="str">
        <f>IF($H174="","",U174*$H174^2/162)</f>
        <v/>
      </c>
      <c r="W174" s="24" t="str">
        <f>IF(V174="","",V174/1000)</f>
        <v/>
      </c>
    </row>
    <row r="175" spans="1:23" x14ac:dyDescent="0.25">
      <c r="A175" s="17"/>
      <c r="B175" s="17"/>
      <c r="C175" s="17"/>
      <c r="D175" s="17"/>
      <c r="E175" s="17"/>
      <c r="F175" s="19" t="str">
        <f>IFERROR(VLOOKUP($E175,'POZ &amp; FİYAT'!$A$5:$C$44,3,FALSE),"")</f>
        <v/>
      </c>
      <c r="G175" s="17"/>
      <c r="H175" s="18"/>
      <c r="I175" s="18"/>
      <c r="J175" s="18"/>
      <c r="K175" s="18"/>
      <c r="L175" s="20" t="str">
        <f>IF($H175=8,PRODUCT($I175:$K175),"")</f>
        <v/>
      </c>
      <c r="M175" s="20" t="str">
        <f>IF($H175=10,PRODUCT($I175:$K175),"")</f>
        <v/>
      </c>
      <c r="N175" s="20" t="str">
        <f>IF($H175=12,PRODUCT($I175:$K175),"")</f>
        <v/>
      </c>
      <c r="O175" s="20" t="str">
        <f>IF($H175=14,PRODUCT($I175:$K175),"")</f>
        <v/>
      </c>
      <c r="P175" s="20" t="str">
        <f>IF($H175=16,PRODUCT($I175:$K175),"")</f>
        <v/>
      </c>
      <c r="Q175" s="20" t="str">
        <f>IF($H175=18,PRODUCT($I175:$K175),"")</f>
        <v/>
      </c>
      <c r="R175" s="20" t="str">
        <f>IF($H175=20,PRODUCT($I175:$K175),"")</f>
        <v/>
      </c>
      <c r="S175" s="20" t="str">
        <f>IF($H175=22,PRODUCT($I175:$K175),"")</f>
        <v/>
      </c>
      <c r="T175" s="20" t="str">
        <f>IF($H175=24,PRODUCT($I175:$K175),"")</f>
        <v/>
      </c>
      <c r="U175" s="20" t="str">
        <f>IF(COUNT($I175:$K175)=0,"",PRODUCT($I175:$K175))</f>
        <v/>
      </c>
      <c r="V175" s="20" t="str">
        <f>IF($H175="","",U175*$H175^2/162)</f>
        <v/>
      </c>
      <c r="W175" s="24" t="str">
        <f>IF(V175="","",V175/1000)</f>
        <v/>
      </c>
    </row>
    <row r="176" spans="1:23" x14ac:dyDescent="0.25">
      <c r="A176" s="15"/>
      <c r="B176" s="15"/>
      <c r="C176" s="15"/>
      <c r="D176" s="15"/>
      <c r="E176" s="15"/>
      <c r="F176" s="19" t="str">
        <f>IFERROR(VLOOKUP($E176,'POZ &amp; FİYAT'!$A$5:$C$44,3,FALSE),"")</f>
        <v/>
      </c>
      <c r="G176" s="15"/>
      <c r="H176" s="16"/>
      <c r="I176" s="16"/>
      <c r="J176" s="16"/>
      <c r="K176" s="16"/>
      <c r="L176" s="20" t="str">
        <f>IF($H176=8,PRODUCT($I176:$K176),"")</f>
        <v/>
      </c>
      <c r="M176" s="20" t="str">
        <f>IF($H176=10,PRODUCT($I176:$K176),"")</f>
        <v/>
      </c>
      <c r="N176" s="20" t="str">
        <f>IF($H176=12,PRODUCT($I176:$K176),"")</f>
        <v/>
      </c>
      <c r="O176" s="20" t="str">
        <f>IF($H176=14,PRODUCT($I176:$K176),"")</f>
        <v/>
      </c>
      <c r="P176" s="20" t="str">
        <f>IF($H176=16,PRODUCT($I176:$K176),"")</f>
        <v/>
      </c>
      <c r="Q176" s="20" t="str">
        <f>IF($H176=18,PRODUCT($I176:$K176),"")</f>
        <v/>
      </c>
      <c r="R176" s="20" t="str">
        <f>IF($H176=20,PRODUCT($I176:$K176),"")</f>
        <v/>
      </c>
      <c r="S176" s="20" t="str">
        <f>IF($H176=22,PRODUCT($I176:$K176),"")</f>
        <v/>
      </c>
      <c r="T176" s="20" t="str">
        <f>IF($H176=24,PRODUCT($I176:$K176),"")</f>
        <v/>
      </c>
      <c r="U176" s="20" t="str">
        <f>IF(COUNT($I176:$K176)=0,"",PRODUCT($I176:$K176))</f>
        <v/>
      </c>
      <c r="V176" s="20" t="str">
        <f>IF($H176="","",U176*$H176^2/162)</f>
        <v/>
      </c>
      <c r="W176" s="24" t="str">
        <f>IF(V176="","",V176/1000)</f>
        <v/>
      </c>
    </row>
    <row r="177" spans="1:23" x14ac:dyDescent="0.25">
      <c r="A177" s="17"/>
      <c r="B177" s="17"/>
      <c r="C177" s="17"/>
      <c r="D177" s="17"/>
      <c r="E177" s="17"/>
      <c r="F177" s="19" t="str">
        <f>IFERROR(VLOOKUP($E177,'POZ &amp; FİYAT'!$A$5:$C$44,3,FALSE),"")</f>
        <v/>
      </c>
      <c r="G177" s="17"/>
      <c r="H177" s="18"/>
      <c r="I177" s="18"/>
      <c r="J177" s="18"/>
      <c r="K177" s="18"/>
      <c r="L177" s="20" t="str">
        <f>IF($H177=8,PRODUCT($I177:$K177),"")</f>
        <v/>
      </c>
      <c r="M177" s="20" t="str">
        <f>IF($H177=10,PRODUCT($I177:$K177),"")</f>
        <v/>
      </c>
      <c r="N177" s="20" t="str">
        <f>IF($H177=12,PRODUCT($I177:$K177),"")</f>
        <v/>
      </c>
      <c r="O177" s="20" t="str">
        <f>IF($H177=14,PRODUCT($I177:$K177),"")</f>
        <v/>
      </c>
      <c r="P177" s="20" t="str">
        <f>IF($H177=16,PRODUCT($I177:$K177),"")</f>
        <v/>
      </c>
      <c r="Q177" s="20" t="str">
        <f>IF($H177=18,PRODUCT($I177:$K177),"")</f>
        <v/>
      </c>
      <c r="R177" s="20" t="str">
        <f>IF($H177=20,PRODUCT($I177:$K177),"")</f>
        <v/>
      </c>
      <c r="S177" s="20" t="str">
        <f>IF($H177=22,PRODUCT($I177:$K177),"")</f>
        <v/>
      </c>
      <c r="T177" s="20" t="str">
        <f>IF($H177=24,PRODUCT($I177:$K177),"")</f>
        <v/>
      </c>
      <c r="U177" s="20" t="str">
        <f>IF(COUNT($I177:$K177)=0,"",PRODUCT($I177:$K177))</f>
        <v/>
      </c>
      <c r="V177" s="20" t="str">
        <f>IF($H177="","",U177*$H177^2/162)</f>
        <v/>
      </c>
      <c r="W177" s="24" t="str">
        <f>IF(V177="","",V177/1000)</f>
        <v/>
      </c>
    </row>
    <row r="178" spans="1:23" x14ac:dyDescent="0.25">
      <c r="A178" s="15"/>
      <c r="B178" s="15"/>
      <c r="C178" s="15"/>
      <c r="D178" s="15"/>
      <c r="E178" s="15"/>
      <c r="F178" s="19" t="str">
        <f>IFERROR(VLOOKUP($E178,'POZ &amp; FİYAT'!$A$5:$C$44,3,FALSE),"")</f>
        <v/>
      </c>
      <c r="G178" s="15"/>
      <c r="H178" s="16"/>
      <c r="I178" s="16"/>
      <c r="J178" s="16"/>
      <c r="K178" s="16"/>
      <c r="L178" s="20" t="str">
        <f>IF($H178=8,PRODUCT($I178:$K178),"")</f>
        <v/>
      </c>
      <c r="M178" s="20" t="str">
        <f>IF($H178=10,PRODUCT($I178:$K178),"")</f>
        <v/>
      </c>
      <c r="N178" s="20" t="str">
        <f>IF($H178=12,PRODUCT($I178:$K178),"")</f>
        <v/>
      </c>
      <c r="O178" s="20" t="str">
        <f>IF($H178=14,PRODUCT($I178:$K178),"")</f>
        <v/>
      </c>
      <c r="P178" s="20" t="str">
        <f>IF($H178=16,PRODUCT($I178:$K178),"")</f>
        <v/>
      </c>
      <c r="Q178" s="20" t="str">
        <f>IF($H178=18,PRODUCT($I178:$K178),"")</f>
        <v/>
      </c>
      <c r="R178" s="20" t="str">
        <f>IF($H178=20,PRODUCT($I178:$K178),"")</f>
        <v/>
      </c>
      <c r="S178" s="20" t="str">
        <f>IF($H178=22,PRODUCT($I178:$K178),"")</f>
        <v/>
      </c>
      <c r="T178" s="20" t="str">
        <f>IF($H178=24,PRODUCT($I178:$K178),"")</f>
        <v/>
      </c>
      <c r="U178" s="20" t="str">
        <f>IF(COUNT($I178:$K178)=0,"",PRODUCT($I178:$K178))</f>
        <v/>
      </c>
      <c r="V178" s="20" t="str">
        <f>IF($H178="","",U178*$H178^2/162)</f>
        <v/>
      </c>
      <c r="W178" s="24" t="str">
        <f>IF(V178="","",V178/1000)</f>
        <v/>
      </c>
    </row>
    <row r="179" spans="1:23" x14ac:dyDescent="0.25">
      <c r="A179" s="17"/>
      <c r="B179" s="17"/>
      <c r="C179" s="17"/>
      <c r="D179" s="17"/>
      <c r="E179" s="17"/>
      <c r="F179" s="19" t="str">
        <f>IFERROR(VLOOKUP($E179,'POZ &amp; FİYAT'!$A$5:$C$44,3,FALSE),"")</f>
        <v/>
      </c>
      <c r="G179" s="17"/>
      <c r="H179" s="18"/>
      <c r="I179" s="18"/>
      <c r="J179" s="18"/>
      <c r="K179" s="18"/>
      <c r="L179" s="20" t="str">
        <f>IF($H179=8,PRODUCT($I179:$K179),"")</f>
        <v/>
      </c>
      <c r="M179" s="20" t="str">
        <f>IF($H179=10,PRODUCT($I179:$K179),"")</f>
        <v/>
      </c>
      <c r="N179" s="20" t="str">
        <f>IF($H179=12,PRODUCT($I179:$K179),"")</f>
        <v/>
      </c>
      <c r="O179" s="20" t="str">
        <f>IF($H179=14,PRODUCT($I179:$K179),"")</f>
        <v/>
      </c>
      <c r="P179" s="20" t="str">
        <f>IF($H179=16,PRODUCT($I179:$K179),"")</f>
        <v/>
      </c>
      <c r="Q179" s="20" t="str">
        <f>IF($H179=18,PRODUCT($I179:$K179),"")</f>
        <v/>
      </c>
      <c r="R179" s="20" t="str">
        <f>IF($H179=20,PRODUCT($I179:$K179),"")</f>
        <v/>
      </c>
      <c r="S179" s="20" t="str">
        <f>IF($H179=22,PRODUCT($I179:$K179),"")</f>
        <v/>
      </c>
      <c r="T179" s="20" t="str">
        <f>IF($H179=24,PRODUCT($I179:$K179),"")</f>
        <v/>
      </c>
      <c r="U179" s="20" t="str">
        <f>IF(COUNT($I179:$K179)=0,"",PRODUCT($I179:$K179))</f>
        <v/>
      </c>
      <c r="V179" s="20" t="str">
        <f>IF($H179="","",U179*$H179^2/162)</f>
        <v/>
      </c>
      <c r="W179" s="24" t="str">
        <f>IF(V179="","",V179/1000)</f>
        <v/>
      </c>
    </row>
    <row r="180" spans="1:23" x14ac:dyDescent="0.25">
      <c r="A180" s="15"/>
      <c r="B180" s="15"/>
      <c r="C180" s="15"/>
      <c r="D180" s="15"/>
      <c r="E180" s="15"/>
      <c r="F180" s="19" t="str">
        <f>IFERROR(VLOOKUP($E180,'POZ &amp; FİYAT'!$A$5:$C$44,3,FALSE),"")</f>
        <v/>
      </c>
      <c r="G180" s="15"/>
      <c r="H180" s="16"/>
      <c r="I180" s="16"/>
      <c r="J180" s="16"/>
      <c r="K180" s="16"/>
      <c r="L180" s="20" t="str">
        <f>IF($H180=8,PRODUCT($I180:$K180),"")</f>
        <v/>
      </c>
      <c r="M180" s="20" t="str">
        <f>IF($H180=10,PRODUCT($I180:$K180),"")</f>
        <v/>
      </c>
      <c r="N180" s="20" t="str">
        <f>IF($H180=12,PRODUCT($I180:$K180),"")</f>
        <v/>
      </c>
      <c r="O180" s="20" t="str">
        <f>IF($H180=14,PRODUCT($I180:$K180),"")</f>
        <v/>
      </c>
      <c r="P180" s="20" t="str">
        <f>IF($H180=16,PRODUCT($I180:$K180),"")</f>
        <v/>
      </c>
      <c r="Q180" s="20" t="str">
        <f>IF($H180=18,PRODUCT($I180:$K180),"")</f>
        <v/>
      </c>
      <c r="R180" s="20" t="str">
        <f>IF($H180=20,PRODUCT($I180:$K180),"")</f>
        <v/>
      </c>
      <c r="S180" s="20" t="str">
        <f>IF($H180=22,PRODUCT($I180:$K180),"")</f>
        <v/>
      </c>
      <c r="T180" s="20" t="str">
        <f>IF($H180=24,PRODUCT($I180:$K180),"")</f>
        <v/>
      </c>
      <c r="U180" s="20" t="str">
        <f>IF(COUNT($I180:$K180)=0,"",PRODUCT($I180:$K180))</f>
        <v/>
      </c>
      <c r="V180" s="20" t="str">
        <f>IF($H180="","",U180*$H180^2/162)</f>
        <v/>
      </c>
      <c r="W180" s="24" t="str">
        <f>IF(V180="","",V180/1000)</f>
        <v/>
      </c>
    </row>
    <row r="181" spans="1:23" x14ac:dyDescent="0.25">
      <c r="A181" s="17"/>
      <c r="B181" s="17"/>
      <c r="C181" s="17"/>
      <c r="D181" s="17"/>
      <c r="E181" s="17"/>
      <c r="F181" s="19" t="str">
        <f>IFERROR(VLOOKUP($E181,'POZ &amp; FİYAT'!$A$5:$C$44,3,FALSE),"")</f>
        <v/>
      </c>
      <c r="G181" s="17"/>
      <c r="H181" s="18"/>
      <c r="I181" s="18"/>
      <c r="J181" s="18"/>
      <c r="K181" s="18"/>
      <c r="L181" s="20" t="str">
        <f>IF($H181=8,PRODUCT($I181:$K181),"")</f>
        <v/>
      </c>
      <c r="M181" s="20" t="str">
        <f>IF($H181=10,PRODUCT($I181:$K181),"")</f>
        <v/>
      </c>
      <c r="N181" s="20" t="str">
        <f>IF($H181=12,PRODUCT($I181:$K181),"")</f>
        <v/>
      </c>
      <c r="O181" s="20" t="str">
        <f>IF($H181=14,PRODUCT($I181:$K181),"")</f>
        <v/>
      </c>
      <c r="P181" s="20" t="str">
        <f>IF($H181=16,PRODUCT($I181:$K181),"")</f>
        <v/>
      </c>
      <c r="Q181" s="20" t="str">
        <f>IF($H181=18,PRODUCT($I181:$K181),"")</f>
        <v/>
      </c>
      <c r="R181" s="20" t="str">
        <f>IF($H181=20,PRODUCT($I181:$K181),"")</f>
        <v/>
      </c>
      <c r="S181" s="20" t="str">
        <f>IF($H181=22,PRODUCT($I181:$K181),"")</f>
        <v/>
      </c>
      <c r="T181" s="20" t="str">
        <f>IF($H181=24,PRODUCT($I181:$K181),"")</f>
        <v/>
      </c>
      <c r="U181" s="20" t="str">
        <f>IF(COUNT($I181:$K181)=0,"",PRODUCT($I181:$K181))</f>
        <v/>
      </c>
      <c r="V181" s="20" t="str">
        <f>IF($H181="","",U181*$H181^2/162)</f>
        <v/>
      </c>
      <c r="W181" s="24" t="str">
        <f>IF(V181="","",V181/1000)</f>
        <v/>
      </c>
    </row>
    <row r="182" spans="1:23" x14ac:dyDescent="0.25">
      <c r="A182" s="15"/>
      <c r="B182" s="15"/>
      <c r="C182" s="15"/>
      <c r="D182" s="15"/>
      <c r="E182" s="15"/>
      <c r="F182" s="19" t="str">
        <f>IFERROR(VLOOKUP($E182,'POZ &amp; FİYAT'!$A$5:$C$44,3,FALSE),"")</f>
        <v/>
      </c>
      <c r="G182" s="15"/>
      <c r="H182" s="16"/>
      <c r="I182" s="16"/>
      <c r="J182" s="16"/>
      <c r="K182" s="16"/>
      <c r="L182" s="20" t="str">
        <f>IF($H182=8,PRODUCT($I182:$K182),"")</f>
        <v/>
      </c>
      <c r="M182" s="20" t="str">
        <f>IF($H182=10,PRODUCT($I182:$K182),"")</f>
        <v/>
      </c>
      <c r="N182" s="20" t="str">
        <f>IF($H182=12,PRODUCT($I182:$K182),"")</f>
        <v/>
      </c>
      <c r="O182" s="20" t="str">
        <f>IF($H182=14,PRODUCT($I182:$K182),"")</f>
        <v/>
      </c>
      <c r="P182" s="20" t="str">
        <f>IF($H182=16,PRODUCT($I182:$K182),"")</f>
        <v/>
      </c>
      <c r="Q182" s="20" t="str">
        <f>IF($H182=18,PRODUCT($I182:$K182),"")</f>
        <v/>
      </c>
      <c r="R182" s="20" t="str">
        <f>IF($H182=20,PRODUCT($I182:$K182),"")</f>
        <v/>
      </c>
      <c r="S182" s="20" t="str">
        <f>IF($H182=22,PRODUCT($I182:$K182),"")</f>
        <v/>
      </c>
      <c r="T182" s="20" t="str">
        <f>IF($H182=24,PRODUCT($I182:$K182),"")</f>
        <v/>
      </c>
      <c r="U182" s="20" t="str">
        <f>IF(COUNT($I182:$K182)=0,"",PRODUCT($I182:$K182))</f>
        <v/>
      </c>
      <c r="V182" s="20" t="str">
        <f>IF($H182="","",U182*$H182^2/162)</f>
        <v/>
      </c>
      <c r="W182" s="24" t="str">
        <f>IF(V182="","",V182/1000)</f>
        <v/>
      </c>
    </row>
    <row r="183" spans="1:23" x14ac:dyDescent="0.25">
      <c r="A183" s="17"/>
      <c r="B183" s="17"/>
      <c r="C183" s="17"/>
      <c r="D183" s="17"/>
      <c r="E183" s="17"/>
      <c r="F183" s="19" t="str">
        <f>IFERROR(VLOOKUP($E183,'POZ &amp; FİYAT'!$A$5:$C$44,3,FALSE),"")</f>
        <v/>
      </c>
      <c r="G183" s="17"/>
      <c r="H183" s="18"/>
      <c r="I183" s="18"/>
      <c r="J183" s="18"/>
      <c r="K183" s="18"/>
      <c r="L183" s="20" t="str">
        <f>IF($H183=8,PRODUCT($I183:$K183),"")</f>
        <v/>
      </c>
      <c r="M183" s="20" t="str">
        <f>IF($H183=10,PRODUCT($I183:$K183),"")</f>
        <v/>
      </c>
      <c r="N183" s="20" t="str">
        <f>IF($H183=12,PRODUCT($I183:$K183),"")</f>
        <v/>
      </c>
      <c r="O183" s="20" t="str">
        <f>IF($H183=14,PRODUCT($I183:$K183),"")</f>
        <v/>
      </c>
      <c r="P183" s="20" t="str">
        <f>IF($H183=16,PRODUCT($I183:$K183),"")</f>
        <v/>
      </c>
      <c r="Q183" s="20" t="str">
        <f>IF($H183=18,PRODUCT($I183:$K183),"")</f>
        <v/>
      </c>
      <c r="R183" s="20" t="str">
        <f>IF($H183=20,PRODUCT($I183:$K183),"")</f>
        <v/>
      </c>
      <c r="S183" s="20" t="str">
        <f>IF($H183=22,PRODUCT($I183:$K183),"")</f>
        <v/>
      </c>
      <c r="T183" s="20" t="str">
        <f>IF($H183=24,PRODUCT($I183:$K183),"")</f>
        <v/>
      </c>
      <c r="U183" s="20" t="str">
        <f>IF(COUNT($I183:$K183)=0,"",PRODUCT($I183:$K183))</f>
        <v/>
      </c>
      <c r="V183" s="20" t="str">
        <f>IF($H183="","",U183*$H183^2/162)</f>
        <v/>
      </c>
      <c r="W183" s="24" t="str">
        <f>IF(V183="","",V183/1000)</f>
        <v/>
      </c>
    </row>
    <row r="184" spans="1:23" x14ac:dyDescent="0.25">
      <c r="A184" s="15"/>
      <c r="B184" s="15"/>
      <c r="C184" s="15"/>
      <c r="D184" s="15"/>
      <c r="E184" s="15"/>
      <c r="F184" s="19" t="str">
        <f>IFERROR(VLOOKUP($E184,'POZ &amp; FİYAT'!$A$5:$C$44,3,FALSE),"")</f>
        <v/>
      </c>
      <c r="G184" s="15"/>
      <c r="H184" s="16"/>
      <c r="I184" s="16"/>
      <c r="J184" s="16"/>
      <c r="K184" s="16"/>
      <c r="L184" s="20" t="str">
        <f>IF($H184=8,PRODUCT($I184:$K184),"")</f>
        <v/>
      </c>
      <c r="M184" s="20" t="str">
        <f>IF($H184=10,PRODUCT($I184:$K184),"")</f>
        <v/>
      </c>
      <c r="N184" s="20" t="str">
        <f>IF($H184=12,PRODUCT($I184:$K184),"")</f>
        <v/>
      </c>
      <c r="O184" s="20" t="str">
        <f>IF($H184=14,PRODUCT($I184:$K184),"")</f>
        <v/>
      </c>
      <c r="P184" s="20" t="str">
        <f>IF($H184=16,PRODUCT($I184:$K184),"")</f>
        <v/>
      </c>
      <c r="Q184" s="20" t="str">
        <f>IF($H184=18,PRODUCT($I184:$K184),"")</f>
        <v/>
      </c>
      <c r="R184" s="20" t="str">
        <f>IF($H184=20,PRODUCT($I184:$K184),"")</f>
        <v/>
      </c>
      <c r="S184" s="20" t="str">
        <f>IF($H184=22,PRODUCT($I184:$K184),"")</f>
        <v/>
      </c>
      <c r="T184" s="20" t="str">
        <f>IF($H184=24,PRODUCT($I184:$K184),"")</f>
        <v/>
      </c>
      <c r="U184" s="20" t="str">
        <f>IF(COUNT($I184:$K184)=0,"",PRODUCT($I184:$K184))</f>
        <v/>
      </c>
      <c r="V184" s="20" t="str">
        <f>IF($H184="","",U184*$H184^2/162)</f>
        <v/>
      </c>
      <c r="W184" s="24" t="str">
        <f>IF(V184="","",V184/1000)</f>
        <v/>
      </c>
    </row>
    <row r="185" spans="1:23" x14ac:dyDescent="0.25">
      <c r="A185" s="17"/>
      <c r="B185" s="17"/>
      <c r="C185" s="17"/>
      <c r="D185" s="17"/>
      <c r="E185" s="17"/>
      <c r="F185" s="19" t="str">
        <f>IFERROR(VLOOKUP($E185,'POZ &amp; FİYAT'!$A$5:$C$44,3,FALSE),"")</f>
        <v/>
      </c>
      <c r="G185" s="17"/>
      <c r="H185" s="18"/>
      <c r="I185" s="18"/>
      <c r="J185" s="18"/>
      <c r="K185" s="18"/>
      <c r="L185" s="20" t="str">
        <f>IF($H185=8,PRODUCT($I185:$K185),"")</f>
        <v/>
      </c>
      <c r="M185" s="20" t="str">
        <f>IF($H185=10,PRODUCT($I185:$K185),"")</f>
        <v/>
      </c>
      <c r="N185" s="20" t="str">
        <f>IF($H185=12,PRODUCT($I185:$K185),"")</f>
        <v/>
      </c>
      <c r="O185" s="20" t="str">
        <f>IF($H185=14,PRODUCT($I185:$K185),"")</f>
        <v/>
      </c>
      <c r="P185" s="20" t="str">
        <f>IF($H185=16,PRODUCT($I185:$K185),"")</f>
        <v/>
      </c>
      <c r="Q185" s="20" t="str">
        <f>IF($H185=18,PRODUCT($I185:$K185),"")</f>
        <v/>
      </c>
      <c r="R185" s="20" t="str">
        <f>IF($H185=20,PRODUCT($I185:$K185),"")</f>
        <v/>
      </c>
      <c r="S185" s="20" t="str">
        <f>IF($H185=22,PRODUCT($I185:$K185),"")</f>
        <v/>
      </c>
      <c r="T185" s="20" t="str">
        <f>IF($H185=24,PRODUCT($I185:$K185),"")</f>
        <v/>
      </c>
      <c r="U185" s="20" t="str">
        <f>IF(COUNT($I185:$K185)=0,"",PRODUCT($I185:$K185))</f>
        <v/>
      </c>
      <c r="V185" s="20" t="str">
        <f>IF($H185="","",U185*$H185^2/162)</f>
        <v/>
      </c>
      <c r="W185" s="24" t="str">
        <f>IF(V185="","",V185/1000)</f>
        <v/>
      </c>
    </row>
    <row r="186" spans="1:23" x14ac:dyDescent="0.25">
      <c r="A186" s="15"/>
      <c r="B186" s="15"/>
      <c r="C186" s="15"/>
      <c r="D186" s="15"/>
      <c r="E186" s="15"/>
      <c r="F186" s="19" t="str">
        <f>IFERROR(VLOOKUP($E186,'POZ &amp; FİYAT'!$A$5:$C$44,3,FALSE),"")</f>
        <v/>
      </c>
      <c r="G186" s="15"/>
      <c r="H186" s="16"/>
      <c r="I186" s="16"/>
      <c r="J186" s="16"/>
      <c r="K186" s="16"/>
      <c r="L186" s="20" t="str">
        <f>IF($H186=8,PRODUCT($I186:$K186),"")</f>
        <v/>
      </c>
      <c r="M186" s="20" t="str">
        <f>IF($H186=10,PRODUCT($I186:$K186),"")</f>
        <v/>
      </c>
      <c r="N186" s="20" t="str">
        <f>IF($H186=12,PRODUCT($I186:$K186),"")</f>
        <v/>
      </c>
      <c r="O186" s="20" t="str">
        <f>IF($H186=14,PRODUCT($I186:$K186),"")</f>
        <v/>
      </c>
      <c r="P186" s="20" t="str">
        <f>IF($H186=16,PRODUCT($I186:$K186),"")</f>
        <v/>
      </c>
      <c r="Q186" s="20" t="str">
        <f>IF($H186=18,PRODUCT($I186:$K186),"")</f>
        <v/>
      </c>
      <c r="R186" s="20" t="str">
        <f>IF($H186=20,PRODUCT($I186:$K186),"")</f>
        <v/>
      </c>
      <c r="S186" s="20" t="str">
        <f>IF($H186=22,PRODUCT($I186:$K186),"")</f>
        <v/>
      </c>
      <c r="T186" s="20" t="str">
        <f>IF($H186=24,PRODUCT($I186:$K186),"")</f>
        <v/>
      </c>
      <c r="U186" s="20" t="str">
        <f>IF(COUNT($I186:$K186)=0,"",PRODUCT($I186:$K186))</f>
        <v/>
      </c>
      <c r="V186" s="20" t="str">
        <f>IF($H186="","",U186*$H186^2/162)</f>
        <v/>
      </c>
      <c r="W186" s="24" t="str">
        <f>IF(V186="","",V186/1000)</f>
        <v/>
      </c>
    </row>
    <row r="187" spans="1:23" x14ac:dyDescent="0.25">
      <c r="A187" s="17"/>
      <c r="B187" s="17"/>
      <c r="C187" s="17"/>
      <c r="D187" s="17"/>
      <c r="E187" s="17"/>
      <c r="F187" s="19" t="str">
        <f>IFERROR(VLOOKUP($E187,'POZ &amp; FİYAT'!$A$5:$C$44,3,FALSE),"")</f>
        <v/>
      </c>
      <c r="G187" s="17"/>
      <c r="H187" s="18"/>
      <c r="I187" s="18"/>
      <c r="J187" s="18"/>
      <c r="K187" s="18"/>
      <c r="L187" s="20" t="str">
        <f>IF($H187=8,PRODUCT($I187:$K187),"")</f>
        <v/>
      </c>
      <c r="M187" s="20" t="str">
        <f>IF($H187=10,PRODUCT($I187:$K187),"")</f>
        <v/>
      </c>
      <c r="N187" s="20" t="str">
        <f>IF($H187=12,PRODUCT($I187:$K187),"")</f>
        <v/>
      </c>
      <c r="O187" s="20" t="str">
        <f>IF($H187=14,PRODUCT($I187:$K187),"")</f>
        <v/>
      </c>
      <c r="P187" s="20" t="str">
        <f>IF($H187=16,PRODUCT($I187:$K187),"")</f>
        <v/>
      </c>
      <c r="Q187" s="20" t="str">
        <f>IF($H187=18,PRODUCT($I187:$K187),"")</f>
        <v/>
      </c>
      <c r="R187" s="20" t="str">
        <f>IF($H187=20,PRODUCT($I187:$K187),"")</f>
        <v/>
      </c>
      <c r="S187" s="20" t="str">
        <f>IF($H187=22,PRODUCT($I187:$K187),"")</f>
        <v/>
      </c>
      <c r="T187" s="20" t="str">
        <f>IF($H187=24,PRODUCT($I187:$K187),"")</f>
        <v/>
      </c>
      <c r="U187" s="20" t="str">
        <f>IF(COUNT($I187:$K187)=0,"",PRODUCT($I187:$K187))</f>
        <v/>
      </c>
      <c r="V187" s="20" t="str">
        <f>IF($H187="","",U187*$H187^2/162)</f>
        <v/>
      </c>
      <c r="W187" s="24" t="str">
        <f>IF(V187="","",V187/1000)</f>
        <v/>
      </c>
    </row>
    <row r="188" spans="1:23" x14ac:dyDescent="0.25">
      <c r="A188" s="15"/>
      <c r="B188" s="15"/>
      <c r="C188" s="15"/>
      <c r="D188" s="15"/>
      <c r="E188" s="15"/>
      <c r="F188" s="19" t="str">
        <f>IFERROR(VLOOKUP($E188,'POZ &amp; FİYAT'!$A$5:$C$44,3,FALSE),"")</f>
        <v/>
      </c>
      <c r="G188" s="15"/>
      <c r="H188" s="16"/>
      <c r="I188" s="16"/>
      <c r="J188" s="16"/>
      <c r="K188" s="16"/>
      <c r="L188" s="20" t="str">
        <f>IF($H188=8,PRODUCT($I188:$K188),"")</f>
        <v/>
      </c>
      <c r="M188" s="20" t="str">
        <f>IF($H188=10,PRODUCT($I188:$K188),"")</f>
        <v/>
      </c>
      <c r="N188" s="20" t="str">
        <f>IF($H188=12,PRODUCT($I188:$K188),"")</f>
        <v/>
      </c>
      <c r="O188" s="20" t="str">
        <f>IF($H188=14,PRODUCT($I188:$K188),"")</f>
        <v/>
      </c>
      <c r="P188" s="20" t="str">
        <f>IF($H188=16,PRODUCT($I188:$K188),"")</f>
        <v/>
      </c>
      <c r="Q188" s="20" t="str">
        <f>IF($H188=18,PRODUCT($I188:$K188),"")</f>
        <v/>
      </c>
      <c r="R188" s="20" t="str">
        <f>IF($H188=20,PRODUCT($I188:$K188),"")</f>
        <v/>
      </c>
      <c r="S188" s="20" t="str">
        <f>IF($H188=22,PRODUCT($I188:$K188),"")</f>
        <v/>
      </c>
      <c r="T188" s="20" t="str">
        <f>IF($H188=24,PRODUCT($I188:$K188),"")</f>
        <v/>
      </c>
      <c r="U188" s="20" t="str">
        <f>IF(COUNT($I188:$K188)=0,"",PRODUCT($I188:$K188))</f>
        <v/>
      </c>
      <c r="V188" s="20" t="str">
        <f>IF($H188="","",U188*$H188^2/162)</f>
        <v/>
      </c>
      <c r="W188" s="24" t="str">
        <f>IF(V188="","",V188/1000)</f>
        <v/>
      </c>
    </row>
    <row r="189" spans="1:23" x14ac:dyDescent="0.25">
      <c r="A189" s="17"/>
      <c r="B189" s="17"/>
      <c r="C189" s="17"/>
      <c r="D189" s="17"/>
      <c r="E189" s="17"/>
      <c r="F189" s="19" t="str">
        <f>IFERROR(VLOOKUP($E189,'POZ &amp; FİYAT'!$A$5:$C$44,3,FALSE),"")</f>
        <v/>
      </c>
      <c r="G189" s="17"/>
      <c r="H189" s="18"/>
      <c r="I189" s="18"/>
      <c r="J189" s="18"/>
      <c r="K189" s="18"/>
      <c r="L189" s="20" t="str">
        <f>IF($H189=8,PRODUCT($I189:$K189),"")</f>
        <v/>
      </c>
      <c r="M189" s="20" t="str">
        <f>IF($H189=10,PRODUCT($I189:$K189),"")</f>
        <v/>
      </c>
      <c r="N189" s="20" t="str">
        <f>IF($H189=12,PRODUCT($I189:$K189),"")</f>
        <v/>
      </c>
      <c r="O189" s="20" t="str">
        <f>IF($H189=14,PRODUCT($I189:$K189),"")</f>
        <v/>
      </c>
      <c r="P189" s="20" t="str">
        <f>IF($H189=16,PRODUCT($I189:$K189),"")</f>
        <v/>
      </c>
      <c r="Q189" s="20" t="str">
        <f>IF($H189=18,PRODUCT($I189:$K189),"")</f>
        <v/>
      </c>
      <c r="R189" s="20" t="str">
        <f>IF($H189=20,PRODUCT($I189:$K189),"")</f>
        <v/>
      </c>
      <c r="S189" s="20" t="str">
        <f>IF($H189=22,PRODUCT($I189:$K189),"")</f>
        <v/>
      </c>
      <c r="T189" s="20" t="str">
        <f>IF($H189=24,PRODUCT($I189:$K189),"")</f>
        <v/>
      </c>
      <c r="U189" s="20" t="str">
        <f>IF(COUNT($I189:$K189)=0,"",PRODUCT($I189:$K189))</f>
        <v/>
      </c>
      <c r="V189" s="20" t="str">
        <f>IF($H189="","",U189*$H189^2/162)</f>
        <v/>
      </c>
      <c r="W189" s="24" t="str">
        <f>IF(V189="","",V189/1000)</f>
        <v/>
      </c>
    </row>
    <row r="190" spans="1:23" x14ac:dyDescent="0.25">
      <c r="A190" s="15"/>
      <c r="B190" s="15"/>
      <c r="C190" s="15"/>
      <c r="D190" s="15"/>
      <c r="E190" s="15"/>
      <c r="F190" s="19" t="str">
        <f>IFERROR(VLOOKUP($E190,'POZ &amp; FİYAT'!$A$5:$C$44,3,FALSE),"")</f>
        <v/>
      </c>
      <c r="G190" s="15"/>
      <c r="H190" s="16"/>
      <c r="I190" s="16"/>
      <c r="J190" s="16"/>
      <c r="K190" s="16"/>
      <c r="L190" s="20" t="str">
        <f>IF($H190=8,PRODUCT($I190:$K190),"")</f>
        <v/>
      </c>
      <c r="M190" s="20" t="str">
        <f>IF($H190=10,PRODUCT($I190:$K190),"")</f>
        <v/>
      </c>
      <c r="N190" s="20" t="str">
        <f>IF($H190=12,PRODUCT($I190:$K190),"")</f>
        <v/>
      </c>
      <c r="O190" s="20" t="str">
        <f>IF($H190=14,PRODUCT($I190:$K190),"")</f>
        <v/>
      </c>
      <c r="P190" s="20" t="str">
        <f>IF($H190=16,PRODUCT($I190:$K190),"")</f>
        <v/>
      </c>
      <c r="Q190" s="20" t="str">
        <f>IF($H190=18,PRODUCT($I190:$K190),"")</f>
        <v/>
      </c>
      <c r="R190" s="20" t="str">
        <f>IF($H190=20,PRODUCT($I190:$K190),"")</f>
        <v/>
      </c>
      <c r="S190" s="20" t="str">
        <f>IF($H190=22,PRODUCT($I190:$K190),"")</f>
        <v/>
      </c>
      <c r="T190" s="20" t="str">
        <f>IF($H190=24,PRODUCT($I190:$K190),"")</f>
        <v/>
      </c>
      <c r="U190" s="20" t="str">
        <f>IF(COUNT($I190:$K190)=0,"",PRODUCT($I190:$K190))</f>
        <v/>
      </c>
      <c r="V190" s="20" t="str">
        <f>IF($H190="","",U190*$H190^2/162)</f>
        <v/>
      </c>
      <c r="W190" s="24" t="str">
        <f>IF(V190="","",V190/1000)</f>
        <v/>
      </c>
    </row>
    <row r="191" spans="1:23" x14ac:dyDescent="0.25">
      <c r="A191" s="17"/>
      <c r="B191" s="17"/>
      <c r="C191" s="17"/>
      <c r="D191" s="17"/>
      <c r="E191" s="17"/>
      <c r="F191" s="19" t="str">
        <f>IFERROR(VLOOKUP($E191,'POZ &amp; FİYAT'!$A$5:$C$44,3,FALSE),"")</f>
        <v/>
      </c>
      <c r="G191" s="17"/>
      <c r="H191" s="18"/>
      <c r="I191" s="18"/>
      <c r="J191" s="18"/>
      <c r="K191" s="18"/>
      <c r="L191" s="20" t="str">
        <f>IF($H191=8,PRODUCT($I191:$K191),"")</f>
        <v/>
      </c>
      <c r="M191" s="20" t="str">
        <f>IF($H191=10,PRODUCT($I191:$K191),"")</f>
        <v/>
      </c>
      <c r="N191" s="20" t="str">
        <f>IF($H191=12,PRODUCT($I191:$K191),"")</f>
        <v/>
      </c>
      <c r="O191" s="20" t="str">
        <f>IF($H191=14,PRODUCT($I191:$K191),"")</f>
        <v/>
      </c>
      <c r="P191" s="20" t="str">
        <f>IF($H191=16,PRODUCT($I191:$K191),"")</f>
        <v/>
      </c>
      <c r="Q191" s="20" t="str">
        <f>IF($H191=18,PRODUCT($I191:$K191),"")</f>
        <v/>
      </c>
      <c r="R191" s="20" t="str">
        <f>IF($H191=20,PRODUCT($I191:$K191),"")</f>
        <v/>
      </c>
      <c r="S191" s="20" t="str">
        <f>IF($H191=22,PRODUCT($I191:$K191),"")</f>
        <v/>
      </c>
      <c r="T191" s="20" t="str">
        <f>IF($H191=24,PRODUCT($I191:$K191),"")</f>
        <v/>
      </c>
      <c r="U191" s="20" t="str">
        <f>IF(COUNT($I191:$K191)=0,"",PRODUCT($I191:$K191))</f>
        <v/>
      </c>
      <c r="V191" s="20" t="str">
        <f>IF($H191="","",U191*$H191^2/162)</f>
        <v/>
      </c>
      <c r="W191" s="24" t="str">
        <f>IF(V191="","",V191/1000)</f>
        <v/>
      </c>
    </row>
    <row r="192" spans="1:23" x14ac:dyDescent="0.25">
      <c r="A192" s="15"/>
      <c r="B192" s="15"/>
      <c r="C192" s="15"/>
      <c r="D192" s="15"/>
      <c r="E192" s="15"/>
      <c r="F192" s="19" t="str">
        <f>IFERROR(VLOOKUP($E192,'POZ &amp; FİYAT'!$A$5:$C$44,3,FALSE),"")</f>
        <v/>
      </c>
      <c r="G192" s="15"/>
      <c r="H192" s="16"/>
      <c r="I192" s="16"/>
      <c r="J192" s="16"/>
      <c r="K192" s="16"/>
      <c r="L192" s="20" t="str">
        <f>IF($H192=8,PRODUCT($I192:$K192),"")</f>
        <v/>
      </c>
      <c r="M192" s="20" t="str">
        <f>IF($H192=10,PRODUCT($I192:$K192),"")</f>
        <v/>
      </c>
      <c r="N192" s="20" t="str">
        <f>IF($H192=12,PRODUCT($I192:$K192),"")</f>
        <v/>
      </c>
      <c r="O192" s="20" t="str">
        <f>IF($H192=14,PRODUCT($I192:$K192),"")</f>
        <v/>
      </c>
      <c r="P192" s="20" t="str">
        <f>IF($H192=16,PRODUCT($I192:$K192),"")</f>
        <v/>
      </c>
      <c r="Q192" s="20" t="str">
        <f>IF($H192=18,PRODUCT($I192:$K192),"")</f>
        <v/>
      </c>
      <c r="R192" s="20" t="str">
        <f>IF($H192=20,PRODUCT($I192:$K192),"")</f>
        <v/>
      </c>
      <c r="S192" s="20" t="str">
        <f>IF($H192=22,PRODUCT($I192:$K192),"")</f>
        <v/>
      </c>
      <c r="T192" s="20" t="str">
        <f>IF($H192=24,PRODUCT($I192:$K192),"")</f>
        <v/>
      </c>
      <c r="U192" s="20" t="str">
        <f>IF(COUNT($I192:$K192)=0,"",PRODUCT($I192:$K192))</f>
        <v/>
      </c>
      <c r="V192" s="20" t="str">
        <f>IF($H192="","",U192*$H192^2/162)</f>
        <v/>
      </c>
      <c r="W192" s="24" t="str">
        <f>IF(V192="","",V192/1000)</f>
        <v/>
      </c>
    </row>
    <row r="193" spans="1:23" x14ac:dyDescent="0.25">
      <c r="A193" s="17"/>
      <c r="B193" s="17"/>
      <c r="C193" s="17"/>
      <c r="D193" s="17"/>
      <c r="E193" s="17"/>
      <c r="F193" s="19" t="str">
        <f>IFERROR(VLOOKUP($E193,'POZ &amp; FİYAT'!$A$5:$C$44,3,FALSE),"")</f>
        <v/>
      </c>
      <c r="G193" s="17"/>
      <c r="H193" s="18"/>
      <c r="I193" s="18"/>
      <c r="J193" s="18"/>
      <c r="K193" s="18"/>
      <c r="L193" s="20" t="str">
        <f>IF($H193=8,PRODUCT($I193:$K193),"")</f>
        <v/>
      </c>
      <c r="M193" s="20" t="str">
        <f>IF($H193=10,PRODUCT($I193:$K193),"")</f>
        <v/>
      </c>
      <c r="N193" s="20" t="str">
        <f>IF($H193=12,PRODUCT($I193:$K193),"")</f>
        <v/>
      </c>
      <c r="O193" s="20" t="str">
        <f>IF($H193=14,PRODUCT($I193:$K193),"")</f>
        <v/>
      </c>
      <c r="P193" s="20" t="str">
        <f>IF($H193=16,PRODUCT($I193:$K193),"")</f>
        <v/>
      </c>
      <c r="Q193" s="20" t="str">
        <f>IF($H193=18,PRODUCT($I193:$K193),"")</f>
        <v/>
      </c>
      <c r="R193" s="20" t="str">
        <f>IF($H193=20,PRODUCT($I193:$K193),"")</f>
        <v/>
      </c>
      <c r="S193" s="20" t="str">
        <f>IF($H193=22,PRODUCT($I193:$K193),"")</f>
        <v/>
      </c>
      <c r="T193" s="20" t="str">
        <f>IF($H193=24,PRODUCT($I193:$K193),"")</f>
        <v/>
      </c>
      <c r="U193" s="20" t="str">
        <f>IF(COUNT($I193:$K193)=0,"",PRODUCT($I193:$K193))</f>
        <v/>
      </c>
      <c r="V193" s="20" t="str">
        <f>IF($H193="","",U193*$H193^2/162)</f>
        <v/>
      </c>
      <c r="W193" s="24" t="str">
        <f>IF(V193="","",V193/1000)</f>
        <v/>
      </c>
    </row>
    <row r="194" spans="1:23" x14ac:dyDescent="0.25">
      <c r="A194" s="15"/>
      <c r="B194" s="15"/>
      <c r="C194" s="15"/>
      <c r="D194" s="15"/>
      <c r="E194" s="15"/>
      <c r="F194" s="19" t="str">
        <f>IFERROR(VLOOKUP($E194,'POZ &amp; FİYAT'!$A$5:$C$44,3,FALSE),"")</f>
        <v/>
      </c>
      <c r="G194" s="15"/>
      <c r="H194" s="16"/>
      <c r="I194" s="16"/>
      <c r="J194" s="16"/>
      <c r="K194" s="16"/>
      <c r="L194" s="20" t="str">
        <f>IF($H194=8,PRODUCT($I194:$K194),"")</f>
        <v/>
      </c>
      <c r="M194" s="20" t="str">
        <f>IF($H194=10,PRODUCT($I194:$K194),"")</f>
        <v/>
      </c>
      <c r="N194" s="20" t="str">
        <f>IF($H194=12,PRODUCT($I194:$K194),"")</f>
        <v/>
      </c>
      <c r="O194" s="20" t="str">
        <f>IF($H194=14,PRODUCT($I194:$K194),"")</f>
        <v/>
      </c>
      <c r="P194" s="20" t="str">
        <f>IF($H194=16,PRODUCT($I194:$K194),"")</f>
        <v/>
      </c>
      <c r="Q194" s="20" t="str">
        <f>IF($H194=18,PRODUCT($I194:$K194),"")</f>
        <v/>
      </c>
      <c r="R194" s="20" t="str">
        <f>IF($H194=20,PRODUCT($I194:$K194),"")</f>
        <v/>
      </c>
      <c r="S194" s="20" t="str">
        <f>IF($H194=22,PRODUCT($I194:$K194),"")</f>
        <v/>
      </c>
      <c r="T194" s="20" t="str">
        <f>IF($H194=24,PRODUCT($I194:$K194),"")</f>
        <v/>
      </c>
      <c r="U194" s="20" t="str">
        <f>IF(COUNT($I194:$K194)=0,"",PRODUCT($I194:$K194))</f>
        <v/>
      </c>
      <c r="V194" s="20" t="str">
        <f>IF($H194="","",U194*$H194^2/162)</f>
        <v/>
      </c>
      <c r="W194" s="24" t="str">
        <f>IF(V194="","",V194/1000)</f>
        <v/>
      </c>
    </row>
    <row r="195" spans="1:23" x14ac:dyDescent="0.25">
      <c r="A195" s="17"/>
      <c r="B195" s="17"/>
      <c r="C195" s="17"/>
      <c r="D195" s="17"/>
      <c r="E195" s="17"/>
      <c r="F195" s="19" t="str">
        <f>IFERROR(VLOOKUP($E195,'POZ &amp; FİYAT'!$A$5:$C$44,3,FALSE),"")</f>
        <v/>
      </c>
      <c r="G195" s="17"/>
      <c r="H195" s="18"/>
      <c r="I195" s="18"/>
      <c r="J195" s="18"/>
      <c r="K195" s="18"/>
      <c r="L195" s="20" t="str">
        <f>IF($H195=8,PRODUCT($I195:$K195),"")</f>
        <v/>
      </c>
      <c r="M195" s="20" t="str">
        <f>IF($H195=10,PRODUCT($I195:$K195),"")</f>
        <v/>
      </c>
      <c r="N195" s="20" t="str">
        <f>IF($H195=12,PRODUCT($I195:$K195),"")</f>
        <v/>
      </c>
      <c r="O195" s="20" t="str">
        <f>IF($H195=14,PRODUCT($I195:$K195),"")</f>
        <v/>
      </c>
      <c r="P195" s="20" t="str">
        <f>IF($H195=16,PRODUCT($I195:$K195),"")</f>
        <v/>
      </c>
      <c r="Q195" s="20" t="str">
        <f>IF($H195=18,PRODUCT($I195:$K195),"")</f>
        <v/>
      </c>
      <c r="R195" s="20" t="str">
        <f>IF($H195=20,PRODUCT($I195:$K195),"")</f>
        <v/>
      </c>
      <c r="S195" s="20" t="str">
        <f>IF($H195=22,PRODUCT($I195:$K195),"")</f>
        <v/>
      </c>
      <c r="T195" s="20" t="str">
        <f>IF($H195=24,PRODUCT($I195:$K195),"")</f>
        <v/>
      </c>
      <c r="U195" s="20" t="str">
        <f>IF(COUNT($I195:$K195)=0,"",PRODUCT($I195:$K195))</f>
        <v/>
      </c>
      <c r="V195" s="20" t="str">
        <f>IF($H195="","",U195*$H195^2/162)</f>
        <v/>
      </c>
      <c r="W195" s="24" t="str">
        <f>IF(V195="","",V195/1000)</f>
        <v/>
      </c>
    </row>
    <row r="196" spans="1:23" x14ac:dyDescent="0.25">
      <c r="A196" s="15"/>
      <c r="B196" s="15"/>
      <c r="C196" s="15"/>
      <c r="D196" s="15"/>
      <c r="E196" s="15"/>
      <c r="F196" s="19" t="str">
        <f>IFERROR(VLOOKUP($E196,'POZ &amp; FİYAT'!$A$5:$C$44,3,FALSE),"")</f>
        <v/>
      </c>
      <c r="G196" s="15"/>
      <c r="H196" s="16"/>
      <c r="I196" s="16"/>
      <c r="J196" s="16"/>
      <c r="K196" s="16"/>
      <c r="L196" s="20" t="str">
        <f>IF($H196=8,PRODUCT($I196:$K196),"")</f>
        <v/>
      </c>
      <c r="M196" s="20" t="str">
        <f>IF($H196=10,PRODUCT($I196:$K196),"")</f>
        <v/>
      </c>
      <c r="N196" s="20" t="str">
        <f>IF($H196=12,PRODUCT($I196:$K196),"")</f>
        <v/>
      </c>
      <c r="O196" s="20" t="str">
        <f>IF($H196=14,PRODUCT($I196:$K196),"")</f>
        <v/>
      </c>
      <c r="P196" s="20" t="str">
        <f>IF($H196=16,PRODUCT($I196:$K196),"")</f>
        <v/>
      </c>
      <c r="Q196" s="20" t="str">
        <f>IF($H196=18,PRODUCT($I196:$K196),"")</f>
        <v/>
      </c>
      <c r="R196" s="20" t="str">
        <f>IF($H196=20,PRODUCT($I196:$K196),"")</f>
        <v/>
      </c>
      <c r="S196" s="20" t="str">
        <f>IF($H196=22,PRODUCT($I196:$K196),"")</f>
        <v/>
      </c>
      <c r="T196" s="20" t="str">
        <f>IF($H196=24,PRODUCT($I196:$K196),"")</f>
        <v/>
      </c>
      <c r="U196" s="20" t="str">
        <f>IF(COUNT($I196:$K196)=0,"",PRODUCT($I196:$K196))</f>
        <v/>
      </c>
      <c r="V196" s="20" t="str">
        <f>IF($H196="","",U196*$H196^2/162)</f>
        <v/>
      </c>
      <c r="W196" s="24" t="str">
        <f>IF(V196="","",V196/1000)</f>
        <v/>
      </c>
    </row>
    <row r="197" spans="1:23" x14ac:dyDescent="0.25">
      <c r="A197" s="17"/>
      <c r="B197" s="17"/>
      <c r="C197" s="17"/>
      <c r="D197" s="17"/>
      <c r="E197" s="17"/>
      <c r="F197" s="19" t="str">
        <f>IFERROR(VLOOKUP($E197,'POZ &amp; FİYAT'!$A$5:$C$44,3,FALSE),"")</f>
        <v/>
      </c>
      <c r="G197" s="17"/>
      <c r="H197" s="18"/>
      <c r="I197" s="18"/>
      <c r="J197" s="18"/>
      <c r="K197" s="18"/>
      <c r="L197" s="20" t="str">
        <f>IF($H197=8,PRODUCT($I197:$K197),"")</f>
        <v/>
      </c>
      <c r="M197" s="20" t="str">
        <f>IF($H197=10,PRODUCT($I197:$K197),"")</f>
        <v/>
      </c>
      <c r="N197" s="20" t="str">
        <f>IF($H197=12,PRODUCT($I197:$K197),"")</f>
        <v/>
      </c>
      <c r="O197" s="20" t="str">
        <f>IF($H197=14,PRODUCT($I197:$K197),"")</f>
        <v/>
      </c>
      <c r="P197" s="20" t="str">
        <f>IF($H197=16,PRODUCT($I197:$K197),"")</f>
        <v/>
      </c>
      <c r="Q197" s="20" t="str">
        <f>IF($H197=18,PRODUCT($I197:$K197),"")</f>
        <v/>
      </c>
      <c r="R197" s="20" t="str">
        <f>IF($H197=20,PRODUCT($I197:$K197),"")</f>
        <v/>
      </c>
      <c r="S197" s="20" t="str">
        <f>IF($H197=22,PRODUCT($I197:$K197),"")</f>
        <v/>
      </c>
      <c r="T197" s="20" t="str">
        <f>IF($H197=24,PRODUCT($I197:$K197),"")</f>
        <v/>
      </c>
      <c r="U197" s="20" t="str">
        <f>IF(COUNT($I197:$K197)=0,"",PRODUCT($I197:$K197))</f>
        <v/>
      </c>
      <c r="V197" s="20" t="str">
        <f>IF($H197="","",U197*$H197^2/162)</f>
        <v/>
      </c>
      <c r="W197" s="24" t="str">
        <f>IF(V197="","",V197/1000)</f>
        <v/>
      </c>
    </row>
    <row r="198" spans="1:23" x14ac:dyDescent="0.25">
      <c r="A198" s="15"/>
      <c r="B198" s="15"/>
      <c r="C198" s="15"/>
      <c r="D198" s="15"/>
      <c r="E198" s="15"/>
      <c r="F198" s="19" t="str">
        <f>IFERROR(VLOOKUP($E198,'POZ &amp; FİYAT'!$A$5:$C$44,3,FALSE),"")</f>
        <v/>
      </c>
      <c r="G198" s="15"/>
      <c r="H198" s="16"/>
      <c r="I198" s="16"/>
      <c r="J198" s="16"/>
      <c r="K198" s="16"/>
      <c r="L198" s="20" t="str">
        <f>IF($H198=8,PRODUCT($I198:$K198),"")</f>
        <v/>
      </c>
      <c r="M198" s="20" t="str">
        <f>IF($H198=10,PRODUCT($I198:$K198),"")</f>
        <v/>
      </c>
      <c r="N198" s="20" t="str">
        <f>IF($H198=12,PRODUCT($I198:$K198),"")</f>
        <v/>
      </c>
      <c r="O198" s="20" t="str">
        <f>IF($H198=14,PRODUCT($I198:$K198),"")</f>
        <v/>
      </c>
      <c r="P198" s="20" t="str">
        <f>IF($H198=16,PRODUCT($I198:$K198),"")</f>
        <v/>
      </c>
      <c r="Q198" s="20" t="str">
        <f>IF($H198=18,PRODUCT($I198:$K198),"")</f>
        <v/>
      </c>
      <c r="R198" s="20" t="str">
        <f>IF($H198=20,PRODUCT($I198:$K198),"")</f>
        <v/>
      </c>
      <c r="S198" s="20" t="str">
        <f>IF($H198=22,PRODUCT($I198:$K198),"")</f>
        <v/>
      </c>
      <c r="T198" s="20" t="str">
        <f>IF($H198=24,PRODUCT($I198:$K198),"")</f>
        <v/>
      </c>
      <c r="U198" s="20" t="str">
        <f>IF(COUNT($I198:$K198)=0,"",PRODUCT($I198:$K198))</f>
        <v/>
      </c>
      <c r="V198" s="20" t="str">
        <f>IF($H198="","",U198*$H198^2/162)</f>
        <v/>
      </c>
      <c r="W198" s="24" t="str">
        <f>IF(V198="","",V198/1000)</f>
        <v/>
      </c>
    </row>
    <row r="199" spans="1:23" x14ac:dyDescent="0.25">
      <c r="A199" s="17"/>
      <c r="B199" s="17"/>
      <c r="C199" s="17"/>
      <c r="D199" s="17"/>
      <c r="E199" s="17"/>
      <c r="F199" s="19" t="str">
        <f>IFERROR(VLOOKUP($E199,'POZ &amp; FİYAT'!$A$5:$C$44,3,FALSE),"")</f>
        <v/>
      </c>
      <c r="G199" s="17"/>
      <c r="H199" s="18"/>
      <c r="I199" s="18"/>
      <c r="J199" s="18"/>
      <c r="K199" s="18"/>
      <c r="L199" s="20" t="str">
        <f>IF($H199=8,PRODUCT($I199:$K199),"")</f>
        <v/>
      </c>
      <c r="M199" s="20" t="str">
        <f>IF($H199=10,PRODUCT($I199:$K199),"")</f>
        <v/>
      </c>
      <c r="N199" s="20" t="str">
        <f>IF($H199=12,PRODUCT($I199:$K199),"")</f>
        <v/>
      </c>
      <c r="O199" s="20" t="str">
        <f>IF($H199=14,PRODUCT($I199:$K199),"")</f>
        <v/>
      </c>
      <c r="P199" s="20" t="str">
        <f>IF($H199=16,PRODUCT($I199:$K199),"")</f>
        <v/>
      </c>
      <c r="Q199" s="20" t="str">
        <f>IF($H199=18,PRODUCT($I199:$K199),"")</f>
        <v/>
      </c>
      <c r="R199" s="20" t="str">
        <f>IF($H199=20,PRODUCT($I199:$K199),"")</f>
        <v/>
      </c>
      <c r="S199" s="20" t="str">
        <f>IF($H199=22,PRODUCT($I199:$K199),"")</f>
        <v/>
      </c>
      <c r="T199" s="20" t="str">
        <f>IF($H199=24,PRODUCT($I199:$K199),"")</f>
        <v/>
      </c>
      <c r="U199" s="20" t="str">
        <f>IF(COUNT($I199:$K199)=0,"",PRODUCT($I199:$K199))</f>
        <v/>
      </c>
      <c r="V199" s="20" t="str">
        <f>IF($H199="","",U199*$H199^2/162)</f>
        <v/>
      </c>
      <c r="W199" s="24" t="str">
        <f>IF(V199="","",V199/1000)</f>
        <v/>
      </c>
    </row>
    <row r="200" spans="1:23" x14ac:dyDescent="0.25">
      <c r="A200" s="15"/>
      <c r="B200" s="15"/>
      <c r="C200" s="15"/>
      <c r="D200" s="15"/>
      <c r="E200" s="15"/>
      <c r="F200" s="19" t="str">
        <f>IFERROR(VLOOKUP($E200,'POZ &amp; FİYAT'!$A$5:$C$44,3,FALSE),"")</f>
        <v/>
      </c>
      <c r="G200" s="15"/>
      <c r="H200" s="16"/>
      <c r="I200" s="16"/>
      <c r="J200" s="16"/>
      <c r="K200" s="16"/>
      <c r="L200" s="20" t="str">
        <f>IF($H200=8,PRODUCT($I200:$K200),"")</f>
        <v/>
      </c>
      <c r="M200" s="20" t="str">
        <f>IF($H200=10,PRODUCT($I200:$K200),"")</f>
        <v/>
      </c>
      <c r="N200" s="20" t="str">
        <f>IF($H200=12,PRODUCT($I200:$K200),"")</f>
        <v/>
      </c>
      <c r="O200" s="20" t="str">
        <f>IF($H200=14,PRODUCT($I200:$K200),"")</f>
        <v/>
      </c>
      <c r="P200" s="20" t="str">
        <f>IF($H200=16,PRODUCT($I200:$K200),"")</f>
        <v/>
      </c>
      <c r="Q200" s="20" t="str">
        <f>IF($H200=18,PRODUCT($I200:$K200),"")</f>
        <v/>
      </c>
      <c r="R200" s="20" t="str">
        <f>IF($H200=20,PRODUCT($I200:$K200),"")</f>
        <v/>
      </c>
      <c r="S200" s="20" t="str">
        <f>IF($H200=22,PRODUCT($I200:$K200),"")</f>
        <v/>
      </c>
      <c r="T200" s="20" t="str">
        <f>IF($H200=24,PRODUCT($I200:$K200),"")</f>
        <v/>
      </c>
      <c r="U200" s="20" t="str">
        <f>IF(COUNT($I200:$K200)=0,"",PRODUCT($I200:$K200))</f>
        <v/>
      </c>
      <c r="V200" s="20" t="str">
        <f>IF($H200="","",U200*$H200^2/162)</f>
        <v/>
      </c>
      <c r="W200" s="24" t="str">
        <f>IF(V200="","",V200/1000)</f>
        <v/>
      </c>
    </row>
    <row r="201" spans="1:23" x14ac:dyDescent="0.25">
      <c r="A201" s="17"/>
      <c r="B201" s="17"/>
      <c r="C201" s="17"/>
      <c r="D201" s="17"/>
      <c r="E201" s="17"/>
      <c r="F201" s="19" t="str">
        <f>IFERROR(VLOOKUP($E201,'POZ &amp; FİYAT'!$A$5:$C$44,3,FALSE),"")</f>
        <v/>
      </c>
      <c r="G201" s="17"/>
      <c r="H201" s="18"/>
      <c r="I201" s="18"/>
      <c r="J201" s="18"/>
      <c r="K201" s="18"/>
      <c r="L201" s="20" t="str">
        <f>IF($H201=8,PRODUCT($I201:$K201),"")</f>
        <v/>
      </c>
      <c r="M201" s="20" t="str">
        <f>IF($H201=10,PRODUCT($I201:$K201),"")</f>
        <v/>
      </c>
      <c r="N201" s="20" t="str">
        <f>IF($H201=12,PRODUCT($I201:$K201),"")</f>
        <v/>
      </c>
      <c r="O201" s="20" t="str">
        <f>IF($H201=14,PRODUCT($I201:$K201),"")</f>
        <v/>
      </c>
      <c r="P201" s="20" t="str">
        <f>IF($H201=16,PRODUCT($I201:$K201),"")</f>
        <v/>
      </c>
      <c r="Q201" s="20" t="str">
        <f>IF($H201=18,PRODUCT($I201:$K201),"")</f>
        <v/>
      </c>
      <c r="R201" s="20" t="str">
        <f>IF($H201=20,PRODUCT($I201:$K201),"")</f>
        <v/>
      </c>
      <c r="S201" s="20" t="str">
        <f>IF($H201=22,PRODUCT($I201:$K201),"")</f>
        <v/>
      </c>
      <c r="T201" s="20" t="str">
        <f>IF($H201=24,PRODUCT($I201:$K201),"")</f>
        <v/>
      </c>
      <c r="U201" s="20" t="str">
        <f>IF(COUNT($I201:$K201)=0,"",PRODUCT($I201:$K201))</f>
        <v/>
      </c>
      <c r="V201" s="20" t="str">
        <f>IF($H201="","",U201*$H201^2/162)</f>
        <v/>
      </c>
      <c r="W201" s="24" t="str">
        <f>IF(V201="","",V201/1000)</f>
        <v/>
      </c>
    </row>
    <row r="202" spans="1:23" x14ac:dyDescent="0.25">
      <c r="A202" s="15"/>
      <c r="B202" s="15"/>
      <c r="C202" s="15"/>
      <c r="D202" s="15"/>
      <c r="E202" s="15"/>
      <c r="F202" s="19" t="str">
        <f>IFERROR(VLOOKUP($E202,'POZ &amp; FİYAT'!$A$5:$C$44,3,FALSE),"")</f>
        <v/>
      </c>
      <c r="G202" s="15"/>
      <c r="H202" s="16"/>
      <c r="I202" s="16"/>
      <c r="J202" s="16"/>
      <c r="K202" s="16"/>
      <c r="L202" s="20" t="str">
        <f>IF($H202=8,PRODUCT($I202:$K202),"")</f>
        <v/>
      </c>
      <c r="M202" s="20" t="str">
        <f>IF($H202=10,PRODUCT($I202:$K202),"")</f>
        <v/>
      </c>
      <c r="N202" s="20" t="str">
        <f>IF($H202=12,PRODUCT($I202:$K202),"")</f>
        <v/>
      </c>
      <c r="O202" s="20" t="str">
        <f>IF($H202=14,PRODUCT($I202:$K202),"")</f>
        <v/>
      </c>
      <c r="P202" s="20" t="str">
        <f>IF($H202=16,PRODUCT($I202:$K202),"")</f>
        <v/>
      </c>
      <c r="Q202" s="20" t="str">
        <f>IF($H202=18,PRODUCT($I202:$K202),"")</f>
        <v/>
      </c>
      <c r="R202" s="20" t="str">
        <f>IF($H202=20,PRODUCT($I202:$K202),"")</f>
        <v/>
      </c>
      <c r="S202" s="20" t="str">
        <f>IF($H202=22,PRODUCT($I202:$K202),"")</f>
        <v/>
      </c>
      <c r="T202" s="20" t="str">
        <f>IF($H202=24,PRODUCT($I202:$K202),"")</f>
        <v/>
      </c>
      <c r="U202" s="20" t="str">
        <f>IF(COUNT($I202:$K202)=0,"",PRODUCT($I202:$K202))</f>
        <v/>
      </c>
      <c r="V202" s="20" t="str">
        <f>IF($H202="","",U202*$H202^2/162)</f>
        <v/>
      </c>
      <c r="W202" s="24" t="str">
        <f>IF(V202="","",V202/1000)</f>
        <v/>
      </c>
    </row>
    <row r="203" spans="1:23" x14ac:dyDescent="0.25">
      <c r="A203" s="17"/>
      <c r="B203" s="17"/>
      <c r="C203" s="17"/>
      <c r="D203" s="17"/>
      <c r="E203" s="17"/>
      <c r="F203" s="19" t="str">
        <f>IFERROR(VLOOKUP($E203,'POZ &amp; FİYAT'!$A$5:$C$44,3,FALSE),"")</f>
        <v/>
      </c>
      <c r="G203" s="17"/>
      <c r="H203" s="18"/>
      <c r="I203" s="18"/>
      <c r="J203" s="18"/>
      <c r="K203" s="18"/>
      <c r="L203" s="20" t="str">
        <f>IF($H203=8,PRODUCT($I203:$K203),"")</f>
        <v/>
      </c>
      <c r="M203" s="20" t="str">
        <f>IF($H203=10,PRODUCT($I203:$K203),"")</f>
        <v/>
      </c>
      <c r="N203" s="20" t="str">
        <f>IF($H203=12,PRODUCT($I203:$K203),"")</f>
        <v/>
      </c>
      <c r="O203" s="20" t="str">
        <f>IF($H203=14,PRODUCT($I203:$K203),"")</f>
        <v/>
      </c>
      <c r="P203" s="20" t="str">
        <f>IF($H203=16,PRODUCT($I203:$K203),"")</f>
        <v/>
      </c>
      <c r="Q203" s="20" t="str">
        <f>IF($H203=18,PRODUCT($I203:$K203),"")</f>
        <v/>
      </c>
      <c r="R203" s="20" t="str">
        <f>IF($H203=20,PRODUCT($I203:$K203),"")</f>
        <v/>
      </c>
      <c r="S203" s="20" t="str">
        <f>IF($H203=22,PRODUCT($I203:$K203),"")</f>
        <v/>
      </c>
      <c r="T203" s="20" t="str">
        <f>IF($H203=24,PRODUCT($I203:$K203),"")</f>
        <v/>
      </c>
      <c r="U203" s="20" t="str">
        <f>IF(COUNT($I203:$K203)=0,"",PRODUCT($I203:$K203))</f>
        <v/>
      </c>
      <c r="V203" s="20" t="str">
        <f>IF($H203="","",U203*$H203^2/162)</f>
        <v/>
      </c>
      <c r="W203" s="24" t="str">
        <f>IF(V203="","",V203/1000)</f>
        <v/>
      </c>
    </row>
    <row r="204" spans="1:23" x14ac:dyDescent="0.25">
      <c r="A204" s="15"/>
      <c r="B204" s="15"/>
      <c r="C204" s="15"/>
      <c r="D204" s="15"/>
      <c r="E204" s="15"/>
      <c r="F204" s="19" t="str">
        <f>IFERROR(VLOOKUP($E204,'POZ &amp; FİYAT'!$A$5:$C$44,3,FALSE),"")</f>
        <v/>
      </c>
      <c r="G204" s="15"/>
      <c r="H204" s="16"/>
      <c r="I204" s="16"/>
      <c r="J204" s="16"/>
      <c r="K204" s="16"/>
      <c r="L204" s="20" t="str">
        <f>IF($H204=8,PRODUCT($I204:$K204),"")</f>
        <v/>
      </c>
      <c r="M204" s="20" t="str">
        <f>IF($H204=10,PRODUCT($I204:$K204),"")</f>
        <v/>
      </c>
      <c r="N204" s="20" t="str">
        <f>IF($H204=12,PRODUCT($I204:$K204),"")</f>
        <v/>
      </c>
      <c r="O204" s="20" t="str">
        <f>IF($H204=14,PRODUCT($I204:$K204),"")</f>
        <v/>
      </c>
      <c r="P204" s="20" t="str">
        <f>IF($H204=16,PRODUCT($I204:$K204),"")</f>
        <v/>
      </c>
      <c r="Q204" s="20" t="str">
        <f>IF($H204=18,PRODUCT($I204:$K204),"")</f>
        <v/>
      </c>
      <c r="R204" s="20" t="str">
        <f>IF($H204=20,PRODUCT($I204:$K204),"")</f>
        <v/>
      </c>
      <c r="S204" s="20" t="str">
        <f>IF($H204=22,PRODUCT($I204:$K204),"")</f>
        <v/>
      </c>
      <c r="T204" s="20" t="str">
        <f>IF($H204=24,PRODUCT($I204:$K204),"")</f>
        <v/>
      </c>
      <c r="U204" s="20" t="str">
        <f>IF(COUNT($I204:$K204)=0,"",PRODUCT($I204:$K204))</f>
        <v/>
      </c>
      <c r="V204" s="20" t="str">
        <f>IF($H204="","",U204*$H204^2/162)</f>
        <v/>
      </c>
      <c r="W204" s="24" t="str">
        <f>IF(V204="","",V204/1000)</f>
        <v/>
      </c>
    </row>
    <row r="205" spans="1:23" x14ac:dyDescent="0.25">
      <c r="A205" s="17"/>
      <c r="B205" s="17"/>
      <c r="C205" s="17"/>
      <c r="D205" s="17"/>
      <c r="E205" s="17"/>
      <c r="F205" s="19" t="str">
        <f>IFERROR(VLOOKUP($E205,'POZ &amp; FİYAT'!$A$5:$C$44,3,FALSE),"")</f>
        <v/>
      </c>
      <c r="G205" s="17"/>
      <c r="H205" s="18"/>
      <c r="I205" s="18"/>
      <c r="J205" s="18"/>
      <c r="K205" s="18"/>
      <c r="L205" s="20" t="str">
        <f>IF($H205=8,PRODUCT($I205:$K205),"")</f>
        <v/>
      </c>
      <c r="M205" s="20" t="str">
        <f>IF($H205=10,PRODUCT($I205:$K205),"")</f>
        <v/>
      </c>
      <c r="N205" s="20" t="str">
        <f>IF($H205=12,PRODUCT($I205:$K205),"")</f>
        <v/>
      </c>
      <c r="O205" s="20" t="str">
        <f>IF($H205=14,PRODUCT($I205:$K205),"")</f>
        <v/>
      </c>
      <c r="P205" s="20" t="str">
        <f>IF($H205=16,PRODUCT($I205:$K205),"")</f>
        <v/>
      </c>
      <c r="Q205" s="20" t="str">
        <f>IF($H205=18,PRODUCT($I205:$K205),"")</f>
        <v/>
      </c>
      <c r="R205" s="20" t="str">
        <f>IF($H205=20,PRODUCT($I205:$K205),"")</f>
        <v/>
      </c>
      <c r="S205" s="20" t="str">
        <f>IF($H205=22,PRODUCT($I205:$K205),"")</f>
        <v/>
      </c>
      <c r="T205" s="20" t="str">
        <f>IF($H205=24,PRODUCT($I205:$K205),"")</f>
        <v/>
      </c>
      <c r="U205" s="20" t="str">
        <f>IF(COUNT($I205:$K205)=0,"",PRODUCT($I205:$K205))</f>
        <v/>
      </c>
      <c r="V205" s="20" t="str">
        <f>IF($H205="","",U205*$H205^2/162)</f>
        <v/>
      </c>
      <c r="W205" s="24" t="str">
        <f>IF(V205="","",V205/1000)</f>
        <v/>
      </c>
    </row>
    <row r="206" spans="1:23" x14ac:dyDescent="0.25">
      <c r="A206" s="15"/>
      <c r="B206" s="15"/>
      <c r="C206" s="15"/>
      <c r="D206" s="15"/>
      <c r="E206" s="15"/>
      <c r="F206" s="19" t="str">
        <f>IFERROR(VLOOKUP($E206,'POZ &amp; FİYAT'!$A$5:$C$44,3,FALSE),"")</f>
        <v/>
      </c>
      <c r="G206" s="15"/>
      <c r="H206" s="16"/>
      <c r="I206" s="16"/>
      <c r="J206" s="16"/>
      <c r="K206" s="16"/>
      <c r="L206" s="20" t="str">
        <f>IF($H206=8,PRODUCT($I206:$K206),"")</f>
        <v/>
      </c>
      <c r="M206" s="20" t="str">
        <f>IF($H206=10,PRODUCT($I206:$K206),"")</f>
        <v/>
      </c>
      <c r="N206" s="20" t="str">
        <f>IF($H206=12,PRODUCT($I206:$K206),"")</f>
        <v/>
      </c>
      <c r="O206" s="20" t="str">
        <f>IF($H206=14,PRODUCT($I206:$K206),"")</f>
        <v/>
      </c>
      <c r="P206" s="20" t="str">
        <f>IF($H206=16,PRODUCT($I206:$K206),"")</f>
        <v/>
      </c>
      <c r="Q206" s="20" t="str">
        <f>IF($H206=18,PRODUCT($I206:$K206),"")</f>
        <v/>
      </c>
      <c r="R206" s="20" t="str">
        <f>IF($H206=20,PRODUCT($I206:$K206),"")</f>
        <v/>
      </c>
      <c r="S206" s="20" t="str">
        <f>IF($H206=22,PRODUCT($I206:$K206),"")</f>
        <v/>
      </c>
      <c r="T206" s="20" t="str">
        <f>IF($H206=24,PRODUCT($I206:$K206),"")</f>
        <v/>
      </c>
      <c r="U206" s="20" t="str">
        <f>IF(COUNT($I206:$K206)=0,"",PRODUCT($I206:$K206))</f>
        <v/>
      </c>
      <c r="V206" s="20" t="str">
        <f>IF($H206="","",U206*$H206^2/162)</f>
        <v/>
      </c>
      <c r="W206" s="24" t="str">
        <f>IF(V206="","",V206/1000)</f>
        <v/>
      </c>
    </row>
    <row r="207" spans="1:23" x14ac:dyDescent="0.25">
      <c r="A207" s="17"/>
      <c r="B207" s="17"/>
      <c r="C207" s="17"/>
      <c r="D207" s="17"/>
      <c r="E207" s="17"/>
      <c r="F207" s="19" t="str">
        <f>IFERROR(VLOOKUP($E207,'POZ &amp; FİYAT'!$A$5:$C$44,3,FALSE),"")</f>
        <v/>
      </c>
      <c r="G207" s="17"/>
      <c r="H207" s="18"/>
      <c r="I207" s="18"/>
      <c r="J207" s="18"/>
      <c r="K207" s="18"/>
      <c r="L207" s="20" t="str">
        <f>IF($H207=8,PRODUCT($I207:$K207),"")</f>
        <v/>
      </c>
      <c r="M207" s="20" t="str">
        <f>IF($H207=10,PRODUCT($I207:$K207),"")</f>
        <v/>
      </c>
      <c r="N207" s="20" t="str">
        <f>IF($H207=12,PRODUCT($I207:$K207),"")</f>
        <v/>
      </c>
      <c r="O207" s="20" t="str">
        <f>IF($H207=14,PRODUCT($I207:$K207),"")</f>
        <v/>
      </c>
      <c r="P207" s="20" t="str">
        <f>IF($H207=16,PRODUCT($I207:$K207),"")</f>
        <v/>
      </c>
      <c r="Q207" s="20" t="str">
        <f>IF($H207=18,PRODUCT($I207:$K207),"")</f>
        <v/>
      </c>
      <c r="R207" s="20" t="str">
        <f>IF($H207=20,PRODUCT($I207:$K207),"")</f>
        <v/>
      </c>
      <c r="S207" s="20" t="str">
        <f>IF($H207=22,PRODUCT($I207:$K207),"")</f>
        <v/>
      </c>
      <c r="T207" s="20" t="str">
        <f>IF($H207=24,PRODUCT($I207:$K207),"")</f>
        <v/>
      </c>
      <c r="U207" s="20" t="str">
        <f>IF(COUNT($I207:$K207)=0,"",PRODUCT($I207:$K207))</f>
        <v/>
      </c>
      <c r="V207" s="20" t="str">
        <f>IF($H207="","",U207*$H207^2/162)</f>
        <v/>
      </c>
      <c r="W207" s="24" t="str">
        <f>IF(V207="","",V207/1000)</f>
        <v/>
      </c>
    </row>
    <row r="208" spans="1:23" x14ac:dyDescent="0.25">
      <c r="A208" s="15"/>
      <c r="B208" s="15"/>
      <c r="C208" s="15"/>
      <c r="D208" s="15"/>
      <c r="E208" s="15"/>
      <c r="F208" s="19" t="str">
        <f>IFERROR(VLOOKUP($E208,'POZ &amp; FİYAT'!$A$5:$C$44,3,FALSE),"")</f>
        <v/>
      </c>
      <c r="G208" s="15"/>
      <c r="H208" s="16"/>
      <c r="I208" s="16"/>
      <c r="J208" s="16"/>
      <c r="K208" s="16"/>
      <c r="L208" s="20" t="str">
        <f>IF($H208=8,PRODUCT($I208:$K208),"")</f>
        <v/>
      </c>
      <c r="M208" s="20" t="str">
        <f>IF($H208=10,PRODUCT($I208:$K208),"")</f>
        <v/>
      </c>
      <c r="N208" s="20" t="str">
        <f>IF($H208=12,PRODUCT($I208:$K208),"")</f>
        <v/>
      </c>
      <c r="O208" s="20" t="str">
        <f>IF($H208=14,PRODUCT($I208:$K208),"")</f>
        <v/>
      </c>
      <c r="P208" s="20" t="str">
        <f>IF($H208=16,PRODUCT($I208:$K208),"")</f>
        <v/>
      </c>
      <c r="Q208" s="20" t="str">
        <f>IF($H208=18,PRODUCT($I208:$K208),"")</f>
        <v/>
      </c>
      <c r="R208" s="20" t="str">
        <f>IF($H208=20,PRODUCT($I208:$K208),"")</f>
        <v/>
      </c>
      <c r="S208" s="20" t="str">
        <f>IF($H208=22,PRODUCT($I208:$K208),"")</f>
        <v/>
      </c>
      <c r="T208" s="20" t="str">
        <f>IF($H208=24,PRODUCT($I208:$K208),"")</f>
        <v/>
      </c>
      <c r="U208" s="20" t="str">
        <f>IF(COUNT($I208:$K208)=0,"",PRODUCT($I208:$K208))</f>
        <v/>
      </c>
      <c r="V208" s="20" t="str">
        <f>IF($H208="","",U208*$H208^2/162)</f>
        <v/>
      </c>
      <c r="W208" s="24" t="str">
        <f>IF(V208="","",V208/1000)</f>
        <v/>
      </c>
    </row>
    <row r="209" spans="1:23" x14ac:dyDescent="0.25">
      <c r="A209" s="17"/>
      <c r="B209" s="17"/>
      <c r="C209" s="17"/>
      <c r="D209" s="17"/>
      <c r="E209" s="17"/>
      <c r="F209" s="19" t="str">
        <f>IFERROR(VLOOKUP($E209,'POZ &amp; FİYAT'!$A$5:$C$44,3,FALSE),"")</f>
        <v/>
      </c>
      <c r="G209" s="17"/>
      <c r="H209" s="18"/>
      <c r="I209" s="18"/>
      <c r="J209" s="18"/>
      <c r="K209" s="18"/>
      <c r="L209" s="20" t="str">
        <f>IF($H209=8,PRODUCT($I209:$K209),"")</f>
        <v/>
      </c>
      <c r="M209" s="20" t="str">
        <f>IF($H209=10,PRODUCT($I209:$K209),"")</f>
        <v/>
      </c>
      <c r="N209" s="20" t="str">
        <f>IF($H209=12,PRODUCT($I209:$K209),"")</f>
        <v/>
      </c>
      <c r="O209" s="20" t="str">
        <f>IF($H209=14,PRODUCT($I209:$K209),"")</f>
        <v/>
      </c>
      <c r="P209" s="20" t="str">
        <f>IF($H209=16,PRODUCT($I209:$K209),"")</f>
        <v/>
      </c>
      <c r="Q209" s="20" t="str">
        <f>IF($H209=18,PRODUCT($I209:$K209),"")</f>
        <v/>
      </c>
      <c r="R209" s="20" t="str">
        <f>IF($H209=20,PRODUCT($I209:$K209),"")</f>
        <v/>
      </c>
      <c r="S209" s="20" t="str">
        <f>IF($H209=22,PRODUCT($I209:$K209),"")</f>
        <v/>
      </c>
      <c r="T209" s="20" t="str">
        <f>IF($H209=24,PRODUCT($I209:$K209),"")</f>
        <v/>
      </c>
      <c r="U209" s="20" t="str">
        <f>IF(COUNT($I209:$K209)=0,"",PRODUCT($I209:$K209))</f>
        <v/>
      </c>
      <c r="V209" s="20" t="str">
        <f>IF($H209="","",U209*$H209^2/162)</f>
        <v/>
      </c>
      <c r="W209" s="24" t="str">
        <f>IF(V209="","",V209/1000)</f>
        <v/>
      </c>
    </row>
    <row r="210" spans="1:23" x14ac:dyDescent="0.25">
      <c r="A210" s="15"/>
      <c r="B210" s="15"/>
      <c r="C210" s="15"/>
      <c r="D210" s="15"/>
      <c r="E210" s="15"/>
      <c r="F210" s="19" t="str">
        <f>IFERROR(VLOOKUP($E210,'POZ &amp; FİYAT'!$A$5:$C$44,3,FALSE),"")</f>
        <v/>
      </c>
      <c r="G210" s="15"/>
      <c r="H210" s="16"/>
      <c r="I210" s="16"/>
      <c r="J210" s="16"/>
      <c r="K210" s="16"/>
      <c r="L210" s="20" t="str">
        <f>IF($H210=8,PRODUCT($I210:$K210),"")</f>
        <v/>
      </c>
      <c r="M210" s="20" t="str">
        <f>IF($H210=10,PRODUCT($I210:$K210),"")</f>
        <v/>
      </c>
      <c r="N210" s="20" t="str">
        <f>IF($H210=12,PRODUCT($I210:$K210),"")</f>
        <v/>
      </c>
      <c r="O210" s="20" t="str">
        <f>IF($H210=14,PRODUCT($I210:$K210),"")</f>
        <v/>
      </c>
      <c r="P210" s="20" t="str">
        <f>IF($H210=16,PRODUCT($I210:$K210),"")</f>
        <v/>
      </c>
      <c r="Q210" s="20" t="str">
        <f>IF($H210=18,PRODUCT($I210:$K210),"")</f>
        <v/>
      </c>
      <c r="R210" s="20" t="str">
        <f>IF($H210=20,PRODUCT($I210:$K210),"")</f>
        <v/>
      </c>
      <c r="S210" s="20" t="str">
        <f>IF($H210=22,PRODUCT($I210:$K210),"")</f>
        <v/>
      </c>
      <c r="T210" s="20" t="str">
        <f>IF($H210=24,PRODUCT($I210:$K210),"")</f>
        <v/>
      </c>
      <c r="U210" s="20" t="str">
        <f>IF(COUNT($I210:$K210)=0,"",PRODUCT($I210:$K210))</f>
        <v/>
      </c>
      <c r="V210" s="20" t="str">
        <f>IF($H210="","",U210*$H210^2/162)</f>
        <v/>
      </c>
      <c r="W210" s="24" t="str">
        <f>IF(V210="","",V210/1000)</f>
        <v/>
      </c>
    </row>
    <row r="211" spans="1:23" x14ac:dyDescent="0.25">
      <c r="A211" s="17"/>
      <c r="B211" s="17"/>
      <c r="C211" s="17"/>
      <c r="D211" s="17"/>
      <c r="E211" s="17"/>
      <c r="F211" s="19" t="str">
        <f>IFERROR(VLOOKUP($E211,'POZ &amp; FİYAT'!$A$5:$C$44,3,FALSE),"")</f>
        <v/>
      </c>
      <c r="G211" s="17"/>
      <c r="H211" s="18"/>
      <c r="I211" s="18"/>
      <c r="J211" s="18"/>
      <c r="K211" s="18"/>
      <c r="L211" s="20" t="str">
        <f>IF($H211=8,PRODUCT($I211:$K211),"")</f>
        <v/>
      </c>
      <c r="M211" s="20" t="str">
        <f>IF($H211=10,PRODUCT($I211:$K211),"")</f>
        <v/>
      </c>
      <c r="N211" s="20" t="str">
        <f>IF($H211=12,PRODUCT($I211:$K211),"")</f>
        <v/>
      </c>
      <c r="O211" s="20" t="str">
        <f>IF($H211=14,PRODUCT($I211:$K211),"")</f>
        <v/>
      </c>
      <c r="P211" s="20" t="str">
        <f>IF($H211=16,PRODUCT($I211:$K211),"")</f>
        <v/>
      </c>
      <c r="Q211" s="20" t="str">
        <f>IF($H211=18,PRODUCT($I211:$K211),"")</f>
        <v/>
      </c>
      <c r="R211" s="20" t="str">
        <f>IF($H211=20,PRODUCT($I211:$K211),"")</f>
        <v/>
      </c>
      <c r="S211" s="20" t="str">
        <f>IF($H211=22,PRODUCT($I211:$K211),"")</f>
        <v/>
      </c>
      <c r="T211" s="20" t="str">
        <f>IF($H211=24,PRODUCT($I211:$K211),"")</f>
        <v/>
      </c>
      <c r="U211" s="20" t="str">
        <f>IF(COUNT($I211:$K211)=0,"",PRODUCT($I211:$K211))</f>
        <v/>
      </c>
      <c r="V211" s="20" t="str">
        <f>IF($H211="","",U211*$H211^2/162)</f>
        <v/>
      </c>
      <c r="W211" s="24" t="str">
        <f>IF(V211="","",V211/1000)</f>
        <v/>
      </c>
    </row>
    <row r="212" spans="1:23" x14ac:dyDescent="0.25">
      <c r="A212" s="15"/>
      <c r="B212" s="15"/>
      <c r="C212" s="15"/>
      <c r="D212" s="15"/>
      <c r="E212" s="15"/>
      <c r="F212" s="19" t="str">
        <f>IFERROR(VLOOKUP($E212,'POZ &amp; FİYAT'!$A$5:$C$44,3,FALSE),"")</f>
        <v/>
      </c>
      <c r="G212" s="15"/>
      <c r="H212" s="16"/>
      <c r="I212" s="16"/>
      <c r="J212" s="16"/>
      <c r="K212" s="16"/>
      <c r="L212" s="20" t="str">
        <f>IF($H212=8,PRODUCT($I212:$K212),"")</f>
        <v/>
      </c>
      <c r="M212" s="20" t="str">
        <f>IF($H212=10,PRODUCT($I212:$K212),"")</f>
        <v/>
      </c>
      <c r="N212" s="20" t="str">
        <f>IF($H212=12,PRODUCT($I212:$K212),"")</f>
        <v/>
      </c>
      <c r="O212" s="20" t="str">
        <f>IF($H212=14,PRODUCT($I212:$K212),"")</f>
        <v/>
      </c>
      <c r="P212" s="20" t="str">
        <f>IF($H212=16,PRODUCT($I212:$K212),"")</f>
        <v/>
      </c>
      <c r="Q212" s="20" t="str">
        <f>IF($H212=18,PRODUCT($I212:$K212),"")</f>
        <v/>
      </c>
      <c r="R212" s="20" t="str">
        <f>IF($H212=20,PRODUCT($I212:$K212),"")</f>
        <v/>
      </c>
      <c r="S212" s="20" t="str">
        <f>IF($H212=22,PRODUCT($I212:$K212),"")</f>
        <v/>
      </c>
      <c r="T212" s="20" t="str">
        <f>IF($H212=24,PRODUCT($I212:$K212),"")</f>
        <v/>
      </c>
      <c r="U212" s="20" t="str">
        <f>IF(COUNT($I212:$K212)=0,"",PRODUCT($I212:$K212))</f>
        <v/>
      </c>
      <c r="V212" s="20" t="str">
        <f>IF($H212="","",U212*$H212^2/162)</f>
        <v/>
      </c>
      <c r="W212" s="24" t="str">
        <f>IF(V212="","",V212/1000)</f>
        <v/>
      </c>
    </row>
    <row r="213" spans="1:23" x14ac:dyDescent="0.25">
      <c r="A213" s="17"/>
      <c r="B213" s="17"/>
      <c r="C213" s="17"/>
      <c r="D213" s="17"/>
      <c r="E213" s="17"/>
      <c r="F213" s="19" t="str">
        <f>IFERROR(VLOOKUP($E213,'POZ &amp; FİYAT'!$A$5:$C$44,3,FALSE),"")</f>
        <v/>
      </c>
      <c r="G213" s="17"/>
      <c r="H213" s="18"/>
      <c r="I213" s="18"/>
      <c r="J213" s="18"/>
      <c r="K213" s="18"/>
      <c r="L213" s="20" t="str">
        <f>IF($H213=8,PRODUCT($I213:$K213),"")</f>
        <v/>
      </c>
      <c r="M213" s="20" t="str">
        <f>IF($H213=10,PRODUCT($I213:$K213),"")</f>
        <v/>
      </c>
      <c r="N213" s="20" t="str">
        <f>IF($H213=12,PRODUCT($I213:$K213),"")</f>
        <v/>
      </c>
      <c r="O213" s="20" t="str">
        <f>IF($H213=14,PRODUCT($I213:$K213),"")</f>
        <v/>
      </c>
      <c r="P213" s="20" t="str">
        <f>IF($H213=16,PRODUCT($I213:$K213),"")</f>
        <v/>
      </c>
      <c r="Q213" s="20" t="str">
        <f>IF($H213=18,PRODUCT($I213:$K213),"")</f>
        <v/>
      </c>
      <c r="R213" s="20" t="str">
        <f>IF($H213=20,PRODUCT($I213:$K213),"")</f>
        <v/>
      </c>
      <c r="S213" s="20" t="str">
        <f>IF($H213=22,PRODUCT($I213:$K213),"")</f>
        <v/>
      </c>
      <c r="T213" s="20" t="str">
        <f>IF($H213=24,PRODUCT($I213:$K213),"")</f>
        <v/>
      </c>
      <c r="U213" s="20" t="str">
        <f>IF(COUNT($I213:$K213)=0,"",PRODUCT($I213:$K213))</f>
        <v/>
      </c>
      <c r="V213" s="20" t="str">
        <f>IF($H213="","",U213*$H213^2/162)</f>
        <v/>
      </c>
      <c r="W213" s="24" t="str">
        <f>IF(V213="","",V213/1000)</f>
        <v/>
      </c>
    </row>
    <row r="214" spans="1:23" x14ac:dyDescent="0.25">
      <c r="A214" s="15"/>
      <c r="B214" s="15"/>
      <c r="C214" s="15"/>
      <c r="D214" s="15"/>
      <c r="E214" s="15"/>
      <c r="F214" s="19" t="str">
        <f>IFERROR(VLOOKUP($E214,'POZ &amp; FİYAT'!$A$5:$C$44,3,FALSE),"")</f>
        <v/>
      </c>
      <c r="G214" s="15"/>
      <c r="H214" s="16"/>
      <c r="I214" s="16"/>
      <c r="J214" s="16"/>
      <c r="K214" s="16"/>
      <c r="L214" s="20" t="str">
        <f>IF($H214=8,PRODUCT($I214:$K214),"")</f>
        <v/>
      </c>
      <c r="M214" s="20" t="str">
        <f>IF($H214=10,PRODUCT($I214:$K214),"")</f>
        <v/>
      </c>
      <c r="N214" s="20" t="str">
        <f>IF($H214=12,PRODUCT($I214:$K214),"")</f>
        <v/>
      </c>
      <c r="O214" s="20" t="str">
        <f>IF($H214=14,PRODUCT($I214:$K214),"")</f>
        <v/>
      </c>
      <c r="P214" s="20" t="str">
        <f>IF($H214=16,PRODUCT($I214:$K214),"")</f>
        <v/>
      </c>
      <c r="Q214" s="20" t="str">
        <f>IF($H214=18,PRODUCT($I214:$K214),"")</f>
        <v/>
      </c>
      <c r="R214" s="20" t="str">
        <f>IF($H214=20,PRODUCT($I214:$K214),"")</f>
        <v/>
      </c>
      <c r="S214" s="20" t="str">
        <f>IF($H214=22,PRODUCT($I214:$K214),"")</f>
        <v/>
      </c>
      <c r="T214" s="20" t="str">
        <f>IF($H214=24,PRODUCT($I214:$K214),"")</f>
        <v/>
      </c>
      <c r="U214" s="20" t="str">
        <f>IF(COUNT($I214:$K214)=0,"",PRODUCT($I214:$K214))</f>
        <v/>
      </c>
      <c r="V214" s="20" t="str">
        <f>IF($H214="","",U214*$H214^2/162)</f>
        <v/>
      </c>
      <c r="W214" s="24" t="str">
        <f>IF(V214="","",V214/1000)</f>
        <v/>
      </c>
    </row>
    <row r="215" spans="1:23" x14ac:dyDescent="0.25">
      <c r="A215" s="17"/>
      <c r="B215" s="17"/>
      <c r="C215" s="17"/>
      <c r="D215" s="17"/>
      <c r="E215" s="17"/>
      <c r="F215" s="19" t="str">
        <f>IFERROR(VLOOKUP($E215,'POZ &amp; FİYAT'!$A$5:$C$44,3,FALSE),"")</f>
        <v/>
      </c>
      <c r="G215" s="17"/>
      <c r="H215" s="18"/>
      <c r="I215" s="18"/>
      <c r="J215" s="18"/>
      <c r="K215" s="18"/>
      <c r="L215" s="20" t="str">
        <f>IF($H215=8,PRODUCT($I215:$K215),"")</f>
        <v/>
      </c>
      <c r="M215" s="20" t="str">
        <f>IF($H215=10,PRODUCT($I215:$K215),"")</f>
        <v/>
      </c>
      <c r="N215" s="20" t="str">
        <f>IF($H215=12,PRODUCT($I215:$K215),"")</f>
        <v/>
      </c>
      <c r="O215" s="20" t="str">
        <f>IF($H215=14,PRODUCT($I215:$K215),"")</f>
        <v/>
      </c>
      <c r="P215" s="20" t="str">
        <f>IF($H215=16,PRODUCT($I215:$K215),"")</f>
        <v/>
      </c>
      <c r="Q215" s="20" t="str">
        <f>IF($H215=18,PRODUCT($I215:$K215),"")</f>
        <v/>
      </c>
      <c r="R215" s="20" t="str">
        <f>IF($H215=20,PRODUCT($I215:$K215),"")</f>
        <v/>
      </c>
      <c r="S215" s="20" t="str">
        <f>IF($H215=22,PRODUCT($I215:$K215),"")</f>
        <v/>
      </c>
      <c r="T215" s="20" t="str">
        <f>IF($H215=24,PRODUCT($I215:$K215),"")</f>
        <v/>
      </c>
      <c r="U215" s="20" t="str">
        <f>IF(COUNT($I215:$K215)=0,"",PRODUCT($I215:$K215))</f>
        <v/>
      </c>
      <c r="V215" s="20" t="str">
        <f>IF($H215="","",U215*$H215^2/162)</f>
        <v/>
      </c>
      <c r="W215" s="24" t="str">
        <f>IF(V215="","",V215/1000)</f>
        <v/>
      </c>
    </row>
    <row r="216" spans="1:23" x14ac:dyDescent="0.25">
      <c r="A216" s="15"/>
      <c r="B216" s="15"/>
      <c r="C216" s="15"/>
      <c r="D216" s="15"/>
      <c r="E216" s="15"/>
      <c r="F216" s="19" t="str">
        <f>IFERROR(VLOOKUP($E216,'POZ &amp; FİYAT'!$A$5:$C$44,3,FALSE),"")</f>
        <v/>
      </c>
      <c r="G216" s="15"/>
      <c r="H216" s="16"/>
      <c r="I216" s="16"/>
      <c r="J216" s="16"/>
      <c r="K216" s="16"/>
      <c r="L216" s="20" t="str">
        <f>IF($H216=8,PRODUCT($I216:$K216),"")</f>
        <v/>
      </c>
      <c r="M216" s="20" t="str">
        <f>IF($H216=10,PRODUCT($I216:$K216),"")</f>
        <v/>
      </c>
      <c r="N216" s="20" t="str">
        <f>IF($H216=12,PRODUCT($I216:$K216),"")</f>
        <v/>
      </c>
      <c r="O216" s="20" t="str">
        <f>IF($H216=14,PRODUCT($I216:$K216),"")</f>
        <v/>
      </c>
      <c r="P216" s="20" t="str">
        <f>IF($H216=16,PRODUCT($I216:$K216),"")</f>
        <v/>
      </c>
      <c r="Q216" s="20" t="str">
        <f>IF($H216=18,PRODUCT($I216:$K216),"")</f>
        <v/>
      </c>
      <c r="R216" s="20" t="str">
        <f>IF($H216=20,PRODUCT($I216:$K216),"")</f>
        <v/>
      </c>
      <c r="S216" s="20" t="str">
        <f>IF($H216=22,PRODUCT($I216:$K216),"")</f>
        <v/>
      </c>
      <c r="T216" s="20" t="str">
        <f>IF($H216=24,PRODUCT($I216:$K216),"")</f>
        <v/>
      </c>
      <c r="U216" s="20" t="str">
        <f>IF(COUNT($I216:$K216)=0,"",PRODUCT($I216:$K216))</f>
        <v/>
      </c>
      <c r="V216" s="20" t="str">
        <f>IF($H216="","",U216*$H216^2/162)</f>
        <v/>
      </c>
      <c r="W216" s="24" t="str">
        <f>IF(V216="","",V216/1000)</f>
        <v/>
      </c>
    </row>
    <row r="217" spans="1:23" x14ac:dyDescent="0.25">
      <c r="A217" s="17"/>
      <c r="B217" s="17"/>
      <c r="C217" s="17"/>
      <c r="D217" s="17"/>
      <c r="E217" s="17"/>
      <c r="F217" s="19" t="str">
        <f>IFERROR(VLOOKUP($E217,'POZ &amp; FİYAT'!$A$5:$C$44,3,FALSE),"")</f>
        <v/>
      </c>
      <c r="G217" s="17"/>
      <c r="H217" s="18"/>
      <c r="I217" s="18"/>
      <c r="J217" s="18"/>
      <c r="K217" s="18"/>
      <c r="L217" s="20" t="str">
        <f>IF($H217=8,PRODUCT($I217:$K217),"")</f>
        <v/>
      </c>
      <c r="M217" s="20" t="str">
        <f>IF($H217=10,PRODUCT($I217:$K217),"")</f>
        <v/>
      </c>
      <c r="N217" s="20" t="str">
        <f>IF($H217=12,PRODUCT($I217:$K217),"")</f>
        <v/>
      </c>
      <c r="O217" s="20" t="str">
        <f>IF($H217=14,PRODUCT($I217:$K217),"")</f>
        <v/>
      </c>
      <c r="P217" s="20" t="str">
        <f>IF($H217=16,PRODUCT($I217:$K217),"")</f>
        <v/>
      </c>
      <c r="Q217" s="20" t="str">
        <f>IF($H217=18,PRODUCT($I217:$K217),"")</f>
        <v/>
      </c>
      <c r="R217" s="20" t="str">
        <f>IF($H217=20,PRODUCT($I217:$K217),"")</f>
        <v/>
      </c>
      <c r="S217" s="20" t="str">
        <f>IF($H217=22,PRODUCT($I217:$K217),"")</f>
        <v/>
      </c>
      <c r="T217" s="20" t="str">
        <f>IF($H217=24,PRODUCT($I217:$K217),"")</f>
        <v/>
      </c>
      <c r="U217" s="20" t="str">
        <f>IF(COUNT($I217:$K217)=0,"",PRODUCT($I217:$K217))</f>
        <v/>
      </c>
      <c r="V217" s="20" t="str">
        <f>IF($H217="","",U217*$H217^2/162)</f>
        <v/>
      </c>
      <c r="W217" s="24" t="str">
        <f>IF(V217="","",V217/1000)</f>
        <v/>
      </c>
    </row>
    <row r="218" spans="1:23" x14ac:dyDescent="0.25">
      <c r="A218" s="15"/>
      <c r="B218" s="15"/>
      <c r="C218" s="15"/>
      <c r="D218" s="15"/>
      <c r="E218" s="15"/>
      <c r="F218" s="19" t="str">
        <f>IFERROR(VLOOKUP($E218,'POZ &amp; FİYAT'!$A$5:$C$44,3,FALSE),"")</f>
        <v/>
      </c>
      <c r="G218" s="15"/>
      <c r="H218" s="16"/>
      <c r="I218" s="16"/>
      <c r="J218" s="16"/>
      <c r="K218" s="16"/>
      <c r="L218" s="20" t="str">
        <f>IF($H218=8,PRODUCT($I218:$K218),"")</f>
        <v/>
      </c>
      <c r="M218" s="20" t="str">
        <f>IF($H218=10,PRODUCT($I218:$K218),"")</f>
        <v/>
      </c>
      <c r="N218" s="20" t="str">
        <f>IF($H218=12,PRODUCT($I218:$K218),"")</f>
        <v/>
      </c>
      <c r="O218" s="20" t="str">
        <f>IF($H218=14,PRODUCT($I218:$K218),"")</f>
        <v/>
      </c>
      <c r="P218" s="20" t="str">
        <f>IF($H218=16,PRODUCT($I218:$K218),"")</f>
        <v/>
      </c>
      <c r="Q218" s="20" t="str">
        <f>IF($H218=18,PRODUCT($I218:$K218),"")</f>
        <v/>
      </c>
      <c r="R218" s="20" t="str">
        <f>IF($H218=20,PRODUCT($I218:$K218),"")</f>
        <v/>
      </c>
      <c r="S218" s="20" t="str">
        <f>IF($H218=22,PRODUCT($I218:$K218),"")</f>
        <v/>
      </c>
      <c r="T218" s="20" t="str">
        <f>IF($H218=24,PRODUCT($I218:$K218),"")</f>
        <v/>
      </c>
      <c r="U218" s="20" t="str">
        <f>IF(COUNT($I218:$K218)=0,"",PRODUCT($I218:$K218))</f>
        <v/>
      </c>
      <c r="V218" s="20" t="str">
        <f>IF($H218="","",U218*$H218^2/162)</f>
        <v/>
      </c>
      <c r="W218" s="24" t="str">
        <f>IF(V218="","",V218/1000)</f>
        <v/>
      </c>
    </row>
    <row r="219" spans="1:23" x14ac:dyDescent="0.25">
      <c r="A219" s="17"/>
      <c r="B219" s="17"/>
      <c r="C219" s="17"/>
      <c r="D219" s="17"/>
      <c r="E219" s="17"/>
      <c r="F219" s="19" t="str">
        <f>IFERROR(VLOOKUP($E219,'POZ &amp; FİYAT'!$A$5:$C$44,3,FALSE),"")</f>
        <v/>
      </c>
      <c r="G219" s="17"/>
      <c r="H219" s="18"/>
      <c r="I219" s="18"/>
      <c r="J219" s="18"/>
      <c r="K219" s="18"/>
      <c r="L219" s="20" t="str">
        <f>IF($H219=8,PRODUCT($I219:$K219),"")</f>
        <v/>
      </c>
      <c r="M219" s="20" t="str">
        <f>IF($H219=10,PRODUCT($I219:$K219),"")</f>
        <v/>
      </c>
      <c r="N219" s="20" t="str">
        <f>IF($H219=12,PRODUCT($I219:$K219),"")</f>
        <v/>
      </c>
      <c r="O219" s="20" t="str">
        <f>IF($H219=14,PRODUCT($I219:$K219),"")</f>
        <v/>
      </c>
      <c r="P219" s="20" t="str">
        <f>IF($H219=16,PRODUCT($I219:$K219),"")</f>
        <v/>
      </c>
      <c r="Q219" s="20" t="str">
        <f>IF($H219=18,PRODUCT($I219:$K219),"")</f>
        <v/>
      </c>
      <c r="R219" s="20" t="str">
        <f>IF($H219=20,PRODUCT($I219:$K219),"")</f>
        <v/>
      </c>
      <c r="S219" s="20" t="str">
        <f>IF($H219=22,PRODUCT($I219:$K219),"")</f>
        <v/>
      </c>
      <c r="T219" s="20" t="str">
        <f>IF($H219=24,PRODUCT($I219:$K219),"")</f>
        <v/>
      </c>
      <c r="U219" s="20" t="str">
        <f>IF(COUNT($I219:$K219)=0,"",PRODUCT($I219:$K219))</f>
        <v/>
      </c>
      <c r="V219" s="20" t="str">
        <f>IF($H219="","",U219*$H219^2/162)</f>
        <v/>
      </c>
      <c r="W219" s="24" t="str">
        <f>IF(V219="","",V219/1000)</f>
        <v/>
      </c>
    </row>
    <row r="220" spans="1:23" x14ac:dyDescent="0.25">
      <c r="A220" s="15"/>
      <c r="B220" s="15"/>
      <c r="C220" s="15"/>
      <c r="D220" s="15"/>
      <c r="E220" s="15"/>
      <c r="F220" s="19" t="str">
        <f>IFERROR(VLOOKUP($E220,'POZ &amp; FİYAT'!$A$5:$C$44,3,FALSE),"")</f>
        <v/>
      </c>
      <c r="G220" s="15"/>
      <c r="H220" s="16"/>
      <c r="I220" s="16"/>
      <c r="J220" s="16"/>
      <c r="K220" s="16"/>
      <c r="L220" s="20" t="str">
        <f>IF($H220=8,PRODUCT($I220:$K220),"")</f>
        <v/>
      </c>
      <c r="M220" s="20" t="str">
        <f>IF($H220=10,PRODUCT($I220:$K220),"")</f>
        <v/>
      </c>
      <c r="N220" s="20" t="str">
        <f>IF($H220=12,PRODUCT($I220:$K220),"")</f>
        <v/>
      </c>
      <c r="O220" s="20" t="str">
        <f>IF($H220=14,PRODUCT($I220:$K220),"")</f>
        <v/>
      </c>
      <c r="P220" s="20" t="str">
        <f>IF($H220=16,PRODUCT($I220:$K220),"")</f>
        <v/>
      </c>
      <c r="Q220" s="20" t="str">
        <f>IF($H220=18,PRODUCT($I220:$K220),"")</f>
        <v/>
      </c>
      <c r="R220" s="20" t="str">
        <f>IF($H220=20,PRODUCT($I220:$K220),"")</f>
        <v/>
      </c>
      <c r="S220" s="20" t="str">
        <f>IF($H220=22,PRODUCT($I220:$K220),"")</f>
        <v/>
      </c>
      <c r="T220" s="20" t="str">
        <f>IF($H220=24,PRODUCT($I220:$K220),"")</f>
        <v/>
      </c>
      <c r="U220" s="20" t="str">
        <f>IF(COUNT($I220:$K220)=0,"",PRODUCT($I220:$K220))</f>
        <v/>
      </c>
      <c r="V220" s="20" t="str">
        <f>IF($H220="","",U220*$H220^2/162)</f>
        <v/>
      </c>
      <c r="W220" s="24" t="str">
        <f>IF(V220="","",V220/1000)</f>
        <v/>
      </c>
    </row>
    <row r="221" spans="1:23" x14ac:dyDescent="0.25">
      <c r="A221" s="17"/>
      <c r="B221" s="17"/>
      <c r="C221" s="17"/>
      <c r="D221" s="17"/>
      <c r="E221" s="17"/>
      <c r="F221" s="19" t="str">
        <f>IFERROR(VLOOKUP($E221,'POZ &amp; FİYAT'!$A$5:$C$44,3,FALSE),"")</f>
        <v/>
      </c>
      <c r="G221" s="17"/>
      <c r="H221" s="18"/>
      <c r="I221" s="18"/>
      <c r="J221" s="18"/>
      <c r="K221" s="18"/>
      <c r="L221" s="20" t="str">
        <f>IF($H221=8,PRODUCT($I221:$K221),"")</f>
        <v/>
      </c>
      <c r="M221" s="20" t="str">
        <f>IF($H221=10,PRODUCT($I221:$K221),"")</f>
        <v/>
      </c>
      <c r="N221" s="20" t="str">
        <f>IF($H221=12,PRODUCT($I221:$K221),"")</f>
        <v/>
      </c>
      <c r="O221" s="20" t="str">
        <f>IF($H221=14,PRODUCT($I221:$K221),"")</f>
        <v/>
      </c>
      <c r="P221" s="20" t="str">
        <f>IF($H221=16,PRODUCT($I221:$K221),"")</f>
        <v/>
      </c>
      <c r="Q221" s="20" t="str">
        <f>IF($H221=18,PRODUCT($I221:$K221),"")</f>
        <v/>
      </c>
      <c r="R221" s="20" t="str">
        <f>IF($H221=20,PRODUCT($I221:$K221),"")</f>
        <v/>
      </c>
      <c r="S221" s="20" t="str">
        <f>IF($H221=22,PRODUCT($I221:$K221),"")</f>
        <v/>
      </c>
      <c r="T221" s="20" t="str">
        <f>IF($H221=24,PRODUCT($I221:$K221),"")</f>
        <v/>
      </c>
      <c r="U221" s="20" t="str">
        <f>IF(COUNT($I221:$K221)=0,"",PRODUCT($I221:$K221))</f>
        <v/>
      </c>
      <c r="V221" s="20" t="str">
        <f>IF($H221="","",U221*$H221^2/162)</f>
        <v/>
      </c>
      <c r="W221" s="24" t="str">
        <f>IF(V221="","",V221/1000)</f>
        <v/>
      </c>
    </row>
    <row r="222" spans="1:23" x14ac:dyDescent="0.25">
      <c r="A222" s="15"/>
      <c r="B222" s="15"/>
      <c r="C222" s="15"/>
      <c r="D222" s="15"/>
      <c r="E222" s="15"/>
      <c r="F222" s="19" t="str">
        <f>IFERROR(VLOOKUP($E222,'POZ &amp; FİYAT'!$A$5:$C$44,3,FALSE),"")</f>
        <v/>
      </c>
      <c r="G222" s="15"/>
      <c r="H222" s="16"/>
      <c r="I222" s="16"/>
      <c r="J222" s="16"/>
      <c r="K222" s="16"/>
      <c r="L222" s="20" t="str">
        <f>IF($H222=8,PRODUCT($I222:$K222),"")</f>
        <v/>
      </c>
      <c r="M222" s="20" t="str">
        <f>IF($H222=10,PRODUCT($I222:$K222),"")</f>
        <v/>
      </c>
      <c r="N222" s="20" t="str">
        <f>IF($H222=12,PRODUCT($I222:$K222),"")</f>
        <v/>
      </c>
      <c r="O222" s="20" t="str">
        <f>IF($H222=14,PRODUCT($I222:$K222),"")</f>
        <v/>
      </c>
      <c r="P222" s="20" t="str">
        <f>IF($H222=16,PRODUCT($I222:$K222),"")</f>
        <v/>
      </c>
      <c r="Q222" s="20" t="str">
        <f>IF($H222=18,PRODUCT($I222:$K222),"")</f>
        <v/>
      </c>
      <c r="R222" s="20" t="str">
        <f>IF($H222=20,PRODUCT($I222:$K222),"")</f>
        <v/>
      </c>
      <c r="S222" s="20" t="str">
        <f>IF($H222=22,PRODUCT($I222:$K222),"")</f>
        <v/>
      </c>
      <c r="T222" s="20" t="str">
        <f>IF($H222=24,PRODUCT($I222:$K222),"")</f>
        <v/>
      </c>
      <c r="U222" s="20" t="str">
        <f>IF(COUNT($I222:$K222)=0,"",PRODUCT($I222:$K222))</f>
        <v/>
      </c>
      <c r="V222" s="20" t="str">
        <f>IF($H222="","",U222*$H222^2/162)</f>
        <v/>
      </c>
      <c r="W222" s="24" t="str">
        <f>IF(V222="","",V222/1000)</f>
        <v/>
      </c>
    </row>
    <row r="223" spans="1:23" x14ac:dyDescent="0.25">
      <c r="A223" s="17"/>
      <c r="B223" s="17"/>
      <c r="C223" s="17"/>
      <c r="D223" s="17"/>
      <c r="E223" s="17"/>
      <c r="F223" s="19" t="str">
        <f>IFERROR(VLOOKUP($E223,'POZ &amp; FİYAT'!$A$5:$C$44,3,FALSE),"")</f>
        <v/>
      </c>
      <c r="G223" s="17"/>
      <c r="H223" s="18"/>
      <c r="I223" s="18"/>
      <c r="J223" s="18"/>
      <c r="K223" s="18"/>
      <c r="L223" s="20" t="str">
        <f>IF($H223=8,PRODUCT($I223:$K223),"")</f>
        <v/>
      </c>
      <c r="M223" s="20" t="str">
        <f>IF($H223=10,PRODUCT($I223:$K223),"")</f>
        <v/>
      </c>
      <c r="N223" s="20" t="str">
        <f>IF($H223=12,PRODUCT($I223:$K223),"")</f>
        <v/>
      </c>
      <c r="O223" s="20" t="str">
        <f>IF($H223=14,PRODUCT($I223:$K223),"")</f>
        <v/>
      </c>
      <c r="P223" s="20" t="str">
        <f>IF($H223=16,PRODUCT($I223:$K223),"")</f>
        <v/>
      </c>
      <c r="Q223" s="20" t="str">
        <f>IF($H223=18,PRODUCT($I223:$K223),"")</f>
        <v/>
      </c>
      <c r="R223" s="20" t="str">
        <f>IF($H223=20,PRODUCT($I223:$K223),"")</f>
        <v/>
      </c>
      <c r="S223" s="20" t="str">
        <f>IF($H223=22,PRODUCT($I223:$K223),"")</f>
        <v/>
      </c>
      <c r="T223" s="20" t="str">
        <f>IF($H223=24,PRODUCT($I223:$K223),"")</f>
        <v/>
      </c>
      <c r="U223" s="20" t="str">
        <f>IF(COUNT($I223:$K223)=0,"",PRODUCT($I223:$K223))</f>
        <v/>
      </c>
      <c r="V223" s="20" t="str">
        <f>IF($H223="","",U223*$H223^2/162)</f>
        <v/>
      </c>
      <c r="W223" s="24" t="str">
        <f>IF(V223="","",V223/1000)</f>
        <v/>
      </c>
    </row>
    <row r="224" spans="1:23" x14ac:dyDescent="0.25">
      <c r="A224" s="15"/>
      <c r="B224" s="15"/>
      <c r="C224" s="15"/>
      <c r="D224" s="15"/>
      <c r="E224" s="15"/>
      <c r="F224" s="19" t="str">
        <f>IFERROR(VLOOKUP($E224,'POZ &amp; FİYAT'!$A$5:$C$44,3,FALSE),"")</f>
        <v/>
      </c>
      <c r="G224" s="15"/>
      <c r="H224" s="16"/>
      <c r="I224" s="16"/>
      <c r="J224" s="16"/>
      <c r="K224" s="16"/>
      <c r="L224" s="20" t="str">
        <f>IF($H224=8,PRODUCT($I224:$K224),"")</f>
        <v/>
      </c>
      <c r="M224" s="20" t="str">
        <f>IF($H224=10,PRODUCT($I224:$K224),"")</f>
        <v/>
      </c>
      <c r="N224" s="20" t="str">
        <f>IF($H224=12,PRODUCT($I224:$K224),"")</f>
        <v/>
      </c>
      <c r="O224" s="20" t="str">
        <f>IF($H224=14,PRODUCT($I224:$K224),"")</f>
        <v/>
      </c>
      <c r="P224" s="20" t="str">
        <f>IF($H224=16,PRODUCT($I224:$K224),"")</f>
        <v/>
      </c>
      <c r="Q224" s="20" t="str">
        <f>IF($H224=18,PRODUCT($I224:$K224),"")</f>
        <v/>
      </c>
      <c r="R224" s="20" t="str">
        <f>IF($H224=20,PRODUCT($I224:$K224),"")</f>
        <v/>
      </c>
      <c r="S224" s="20" t="str">
        <f>IF($H224=22,PRODUCT($I224:$K224),"")</f>
        <v/>
      </c>
      <c r="T224" s="20" t="str">
        <f>IF($H224=24,PRODUCT($I224:$K224),"")</f>
        <v/>
      </c>
      <c r="U224" s="20" t="str">
        <f>IF(COUNT($I224:$K224)=0,"",PRODUCT($I224:$K224))</f>
        <v/>
      </c>
      <c r="V224" s="20" t="str">
        <f>IF($H224="","",U224*$H224^2/162)</f>
        <v/>
      </c>
      <c r="W224" s="24" t="str">
        <f>IF(V224="","",V224/1000)</f>
        <v/>
      </c>
    </row>
    <row r="225" spans="1:23" x14ac:dyDescent="0.25">
      <c r="A225" s="17"/>
      <c r="B225" s="17"/>
      <c r="C225" s="17"/>
      <c r="D225" s="17"/>
      <c r="E225" s="17"/>
      <c r="F225" s="19" t="str">
        <f>IFERROR(VLOOKUP($E225,'POZ &amp; FİYAT'!$A$5:$C$44,3,FALSE),"")</f>
        <v/>
      </c>
      <c r="G225" s="17"/>
      <c r="H225" s="18"/>
      <c r="I225" s="18"/>
      <c r="J225" s="18"/>
      <c r="K225" s="18"/>
      <c r="L225" s="20" t="str">
        <f>IF($H225=8,PRODUCT($I225:$K225),"")</f>
        <v/>
      </c>
      <c r="M225" s="20" t="str">
        <f>IF($H225=10,PRODUCT($I225:$K225),"")</f>
        <v/>
      </c>
      <c r="N225" s="20" t="str">
        <f>IF($H225=12,PRODUCT($I225:$K225),"")</f>
        <v/>
      </c>
      <c r="O225" s="20" t="str">
        <f>IF($H225=14,PRODUCT($I225:$K225),"")</f>
        <v/>
      </c>
      <c r="P225" s="20" t="str">
        <f>IF($H225=16,PRODUCT($I225:$K225),"")</f>
        <v/>
      </c>
      <c r="Q225" s="20" t="str">
        <f>IF($H225=18,PRODUCT($I225:$K225),"")</f>
        <v/>
      </c>
      <c r="R225" s="20" t="str">
        <f>IF($H225=20,PRODUCT($I225:$K225),"")</f>
        <v/>
      </c>
      <c r="S225" s="20" t="str">
        <f>IF($H225=22,PRODUCT($I225:$K225),"")</f>
        <v/>
      </c>
      <c r="T225" s="20" t="str">
        <f>IF($H225=24,PRODUCT($I225:$K225),"")</f>
        <v/>
      </c>
      <c r="U225" s="20" t="str">
        <f>IF(COUNT($I225:$K225)=0,"",PRODUCT($I225:$K225))</f>
        <v/>
      </c>
      <c r="V225" s="20" t="str">
        <f>IF($H225="","",U225*$H225^2/162)</f>
        <v/>
      </c>
      <c r="W225" s="24" t="str">
        <f>IF(V225="","",V225/1000)</f>
        <v/>
      </c>
    </row>
    <row r="226" spans="1:23" x14ac:dyDescent="0.25">
      <c r="A226" s="15"/>
      <c r="B226" s="15"/>
      <c r="C226" s="15"/>
      <c r="D226" s="15"/>
      <c r="E226" s="15"/>
      <c r="F226" s="19" t="str">
        <f>IFERROR(VLOOKUP($E226,'POZ &amp; FİYAT'!$A$5:$C$44,3,FALSE),"")</f>
        <v/>
      </c>
      <c r="G226" s="15"/>
      <c r="H226" s="16"/>
      <c r="I226" s="16"/>
      <c r="J226" s="16"/>
      <c r="K226" s="16"/>
      <c r="L226" s="20" t="str">
        <f>IF($H226=8,PRODUCT($I226:$K226),"")</f>
        <v/>
      </c>
      <c r="M226" s="20" t="str">
        <f>IF($H226=10,PRODUCT($I226:$K226),"")</f>
        <v/>
      </c>
      <c r="N226" s="20" t="str">
        <f>IF($H226=12,PRODUCT($I226:$K226),"")</f>
        <v/>
      </c>
      <c r="O226" s="20" t="str">
        <f>IF($H226=14,PRODUCT($I226:$K226),"")</f>
        <v/>
      </c>
      <c r="P226" s="20" t="str">
        <f>IF($H226=16,PRODUCT($I226:$K226),"")</f>
        <v/>
      </c>
      <c r="Q226" s="20" t="str">
        <f>IF($H226=18,PRODUCT($I226:$K226),"")</f>
        <v/>
      </c>
      <c r="R226" s="20" t="str">
        <f>IF($H226=20,PRODUCT($I226:$K226),"")</f>
        <v/>
      </c>
      <c r="S226" s="20" t="str">
        <f>IF($H226=22,PRODUCT($I226:$K226),"")</f>
        <v/>
      </c>
      <c r="T226" s="20" t="str">
        <f>IF($H226=24,PRODUCT($I226:$K226),"")</f>
        <v/>
      </c>
      <c r="U226" s="20" t="str">
        <f>IF(COUNT($I226:$K226)=0,"",PRODUCT($I226:$K226))</f>
        <v/>
      </c>
      <c r="V226" s="20" t="str">
        <f>IF($H226="","",U226*$H226^2/162)</f>
        <v/>
      </c>
      <c r="W226" s="24" t="str">
        <f>IF(V226="","",V226/1000)</f>
        <v/>
      </c>
    </row>
    <row r="227" spans="1:23" x14ac:dyDescent="0.25">
      <c r="A227" s="17"/>
      <c r="B227" s="17"/>
      <c r="C227" s="17"/>
      <c r="D227" s="17"/>
      <c r="E227" s="17"/>
      <c r="F227" s="19" t="str">
        <f>IFERROR(VLOOKUP($E227,'POZ &amp; FİYAT'!$A$5:$C$44,3,FALSE),"")</f>
        <v/>
      </c>
      <c r="G227" s="17"/>
      <c r="H227" s="18"/>
      <c r="I227" s="18"/>
      <c r="J227" s="18"/>
      <c r="K227" s="18"/>
      <c r="L227" s="20" t="str">
        <f>IF($H227=8,PRODUCT($I227:$K227),"")</f>
        <v/>
      </c>
      <c r="M227" s="20" t="str">
        <f>IF($H227=10,PRODUCT($I227:$K227),"")</f>
        <v/>
      </c>
      <c r="N227" s="20" t="str">
        <f>IF($H227=12,PRODUCT($I227:$K227),"")</f>
        <v/>
      </c>
      <c r="O227" s="20" t="str">
        <f>IF($H227=14,PRODUCT($I227:$K227),"")</f>
        <v/>
      </c>
      <c r="P227" s="20" t="str">
        <f>IF($H227=16,PRODUCT($I227:$K227),"")</f>
        <v/>
      </c>
      <c r="Q227" s="20" t="str">
        <f>IF($H227=18,PRODUCT($I227:$K227),"")</f>
        <v/>
      </c>
      <c r="R227" s="20" t="str">
        <f>IF($H227=20,PRODUCT($I227:$K227),"")</f>
        <v/>
      </c>
      <c r="S227" s="20" t="str">
        <f>IF($H227=22,PRODUCT($I227:$K227),"")</f>
        <v/>
      </c>
      <c r="T227" s="20" t="str">
        <f>IF($H227=24,PRODUCT($I227:$K227),"")</f>
        <v/>
      </c>
      <c r="U227" s="20" t="str">
        <f>IF(COUNT($I227:$K227)=0,"",PRODUCT($I227:$K227))</f>
        <v/>
      </c>
      <c r="V227" s="20" t="str">
        <f>IF($H227="","",U227*$H227^2/162)</f>
        <v/>
      </c>
      <c r="W227" s="24" t="str">
        <f>IF(V227="","",V227/1000)</f>
        <v/>
      </c>
    </row>
    <row r="228" spans="1:23" x14ac:dyDescent="0.25">
      <c r="A228" s="15"/>
      <c r="B228" s="15"/>
      <c r="C228" s="15"/>
      <c r="D228" s="15"/>
      <c r="E228" s="15"/>
      <c r="F228" s="19" t="str">
        <f>IFERROR(VLOOKUP($E228,'POZ &amp; FİYAT'!$A$5:$C$44,3,FALSE),"")</f>
        <v/>
      </c>
      <c r="G228" s="15"/>
      <c r="H228" s="16"/>
      <c r="I228" s="16"/>
      <c r="J228" s="16"/>
      <c r="K228" s="16"/>
      <c r="L228" s="20" t="str">
        <f>IF($H228=8,PRODUCT($I228:$K228),"")</f>
        <v/>
      </c>
      <c r="M228" s="20" t="str">
        <f>IF($H228=10,PRODUCT($I228:$K228),"")</f>
        <v/>
      </c>
      <c r="N228" s="20" t="str">
        <f>IF($H228=12,PRODUCT($I228:$K228),"")</f>
        <v/>
      </c>
      <c r="O228" s="20" t="str">
        <f>IF($H228=14,PRODUCT($I228:$K228),"")</f>
        <v/>
      </c>
      <c r="P228" s="20" t="str">
        <f>IF($H228=16,PRODUCT($I228:$K228),"")</f>
        <v/>
      </c>
      <c r="Q228" s="20" t="str">
        <f>IF($H228=18,PRODUCT($I228:$K228),"")</f>
        <v/>
      </c>
      <c r="R228" s="20" t="str">
        <f>IF($H228=20,PRODUCT($I228:$K228),"")</f>
        <v/>
      </c>
      <c r="S228" s="20" t="str">
        <f>IF($H228=22,PRODUCT($I228:$K228),"")</f>
        <v/>
      </c>
      <c r="T228" s="20" t="str">
        <f>IF($H228=24,PRODUCT($I228:$K228),"")</f>
        <v/>
      </c>
      <c r="U228" s="20" t="str">
        <f>IF(COUNT($I228:$K228)=0,"",PRODUCT($I228:$K228))</f>
        <v/>
      </c>
      <c r="V228" s="20" t="str">
        <f>IF($H228="","",U228*$H228^2/162)</f>
        <v/>
      </c>
      <c r="W228" s="24" t="str">
        <f>IF(V228="","",V228/1000)</f>
        <v/>
      </c>
    </row>
    <row r="229" spans="1:23" x14ac:dyDescent="0.25">
      <c r="A229" s="17"/>
      <c r="B229" s="17"/>
      <c r="C229" s="17"/>
      <c r="D229" s="17"/>
      <c r="E229" s="17"/>
      <c r="F229" s="19" t="str">
        <f>IFERROR(VLOOKUP($E229,'POZ &amp; FİYAT'!$A$5:$C$44,3,FALSE),"")</f>
        <v/>
      </c>
      <c r="G229" s="17"/>
      <c r="H229" s="18"/>
      <c r="I229" s="18"/>
      <c r="J229" s="18"/>
      <c r="K229" s="18"/>
      <c r="L229" s="20" t="str">
        <f>IF($H229=8,PRODUCT($I229:$K229),"")</f>
        <v/>
      </c>
      <c r="M229" s="20" t="str">
        <f>IF($H229=10,PRODUCT($I229:$K229),"")</f>
        <v/>
      </c>
      <c r="N229" s="20" t="str">
        <f>IF($H229=12,PRODUCT($I229:$K229),"")</f>
        <v/>
      </c>
      <c r="O229" s="20" t="str">
        <f>IF($H229=14,PRODUCT($I229:$K229),"")</f>
        <v/>
      </c>
      <c r="P229" s="20" t="str">
        <f>IF($H229=16,PRODUCT($I229:$K229),"")</f>
        <v/>
      </c>
      <c r="Q229" s="20" t="str">
        <f>IF($H229=18,PRODUCT($I229:$K229),"")</f>
        <v/>
      </c>
      <c r="R229" s="20" t="str">
        <f>IF($H229=20,PRODUCT($I229:$K229),"")</f>
        <v/>
      </c>
      <c r="S229" s="20" t="str">
        <f>IF($H229=22,PRODUCT($I229:$K229),"")</f>
        <v/>
      </c>
      <c r="T229" s="20" t="str">
        <f>IF($H229=24,PRODUCT($I229:$K229),"")</f>
        <v/>
      </c>
      <c r="U229" s="20" t="str">
        <f>IF(COUNT($I229:$K229)=0,"",PRODUCT($I229:$K229))</f>
        <v/>
      </c>
      <c r="V229" s="20" t="str">
        <f>IF($H229="","",U229*$H229^2/162)</f>
        <v/>
      </c>
      <c r="W229" s="24" t="str">
        <f>IF(V229="","",V229/1000)</f>
        <v/>
      </c>
    </row>
    <row r="230" spans="1:23" x14ac:dyDescent="0.25">
      <c r="A230" s="15"/>
      <c r="B230" s="15"/>
      <c r="C230" s="15"/>
      <c r="D230" s="15"/>
      <c r="E230" s="15"/>
      <c r="F230" s="19" t="str">
        <f>IFERROR(VLOOKUP($E230,'POZ &amp; FİYAT'!$A$5:$C$44,3,FALSE),"")</f>
        <v/>
      </c>
      <c r="G230" s="15"/>
      <c r="H230" s="16"/>
      <c r="I230" s="16"/>
      <c r="J230" s="16"/>
      <c r="K230" s="16"/>
      <c r="L230" s="20" t="str">
        <f>IF($H230=8,PRODUCT($I230:$K230),"")</f>
        <v/>
      </c>
      <c r="M230" s="20" t="str">
        <f>IF($H230=10,PRODUCT($I230:$K230),"")</f>
        <v/>
      </c>
      <c r="N230" s="20" t="str">
        <f>IF($H230=12,PRODUCT($I230:$K230),"")</f>
        <v/>
      </c>
      <c r="O230" s="20" t="str">
        <f>IF($H230=14,PRODUCT($I230:$K230),"")</f>
        <v/>
      </c>
      <c r="P230" s="20" t="str">
        <f>IF($H230=16,PRODUCT($I230:$K230),"")</f>
        <v/>
      </c>
      <c r="Q230" s="20" t="str">
        <f>IF($H230=18,PRODUCT($I230:$K230),"")</f>
        <v/>
      </c>
      <c r="R230" s="20" t="str">
        <f>IF($H230=20,PRODUCT($I230:$K230),"")</f>
        <v/>
      </c>
      <c r="S230" s="20" t="str">
        <f>IF($H230=22,PRODUCT($I230:$K230),"")</f>
        <v/>
      </c>
      <c r="T230" s="20" t="str">
        <f>IF($H230=24,PRODUCT($I230:$K230),"")</f>
        <v/>
      </c>
      <c r="U230" s="20" t="str">
        <f>IF(COUNT($I230:$K230)=0,"",PRODUCT($I230:$K230))</f>
        <v/>
      </c>
      <c r="V230" s="20" t="str">
        <f>IF($H230="","",U230*$H230^2/162)</f>
        <v/>
      </c>
      <c r="W230" s="24" t="str">
        <f>IF(V230="","",V230/1000)</f>
        <v/>
      </c>
    </row>
    <row r="231" spans="1:23" x14ac:dyDescent="0.25">
      <c r="A231" s="17"/>
      <c r="B231" s="17"/>
      <c r="C231" s="17"/>
      <c r="D231" s="17"/>
      <c r="E231" s="17"/>
      <c r="F231" s="19" t="str">
        <f>IFERROR(VLOOKUP($E231,'POZ &amp; FİYAT'!$A$5:$C$44,3,FALSE),"")</f>
        <v/>
      </c>
      <c r="G231" s="17"/>
      <c r="H231" s="18"/>
      <c r="I231" s="18"/>
      <c r="J231" s="18"/>
      <c r="K231" s="18"/>
      <c r="L231" s="20" t="str">
        <f>IF($H231=8,PRODUCT($I231:$K231),"")</f>
        <v/>
      </c>
      <c r="M231" s="20" t="str">
        <f>IF($H231=10,PRODUCT($I231:$K231),"")</f>
        <v/>
      </c>
      <c r="N231" s="20" t="str">
        <f>IF($H231=12,PRODUCT($I231:$K231),"")</f>
        <v/>
      </c>
      <c r="O231" s="20" t="str">
        <f>IF($H231=14,PRODUCT($I231:$K231),"")</f>
        <v/>
      </c>
      <c r="P231" s="20" t="str">
        <f>IF($H231=16,PRODUCT($I231:$K231),"")</f>
        <v/>
      </c>
      <c r="Q231" s="20" t="str">
        <f>IF($H231=18,PRODUCT($I231:$K231),"")</f>
        <v/>
      </c>
      <c r="R231" s="20" t="str">
        <f>IF($H231=20,PRODUCT($I231:$K231),"")</f>
        <v/>
      </c>
      <c r="S231" s="20" t="str">
        <f>IF($H231=22,PRODUCT($I231:$K231),"")</f>
        <v/>
      </c>
      <c r="T231" s="20" t="str">
        <f>IF($H231=24,PRODUCT($I231:$K231),"")</f>
        <v/>
      </c>
      <c r="U231" s="20" t="str">
        <f>IF(COUNT($I231:$K231)=0,"",PRODUCT($I231:$K231))</f>
        <v/>
      </c>
      <c r="V231" s="20" t="str">
        <f>IF($H231="","",U231*$H231^2/162)</f>
        <v/>
      </c>
      <c r="W231" s="24" t="str">
        <f>IF(V231="","",V231/1000)</f>
        <v/>
      </c>
    </row>
    <row r="232" spans="1:23" x14ac:dyDescent="0.25">
      <c r="A232" s="15"/>
      <c r="B232" s="15"/>
      <c r="C232" s="15"/>
      <c r="D232" s="15"/>
      <c r="E232" s="15"/>
      <c r="F232" s="19" t="str">
        <f>IFERROR(VLOOKUP($E232,'POZ &amp; FİYAT'!$A$5:$C$44,3,FALSE),"")</f>
        <v/>
      </c>
      <c r="G232" s="15"/>
      <c r="H232" s="16"/>
      <c r="I232" s="16"/>
      <c r="J232" s="16"/>
      <c r="K232" s="16"/>
      <c r="L232" s="20" t="str">
        <f>IF($H232=8,PRODUCT($I232:$K232),"")</f>
        <v/>
      </c>
      <c r="M232" s="20" t="str">
        <f>IF($H232=10,PRODUCT($I232:$K232),"")</f>
        <v/>
      </c>
      <c r="N232" s="20" t="str">
        <f>IF($H232=12,PRODUCT($I232:$K232),"")</f>
        <v/>
      </c>
      <c r="O232" s="20" t="str">
        <f>IF($H232=14,PRODUCT($I232:$K232),"")</f>
        <v/>
      </c>
      <c r="P232" s="20" t="str">
        <f>IF($H232=16,PRODUCT($I232:$K232),"")</f>
        <v/>
      </c>
      <c r="Q232" s="20" t="str">
        <f>IF($H232=18,PRODUCT($I232:$K232),"")</f>
        <v/>
      </c>
      <c r="R232" s="20" t="str">
        <f>IF($H232=20,PRODUCT($I232:$K232),"")</f>
        <v/>
      </c>
      <c r="S232" s="20" t="str">
        <f>IF($H232=22,PRODUCT($I232:$K232),"")</f>
        <v/>
      </c>
      <c r="T232" s="20" t="str">
        <f>IF($H232=24,PRODUCT($I232:$K232),"")</f>
        <v/>
      </c>
      <c r="U232" s="20" t="str">
        <f>IF(COUNT($I232:$K232)=0,"",PRODUCT($I232:$K232))</f>
        <v/>
      </c>
      <c r="V232" s="20" t="str">
        <f>IF($H232="","",U232*$H232^2/162)</f>
        <v/>
      </c>
      <c r="W232" s="24" t="str">
        <f>IF(V232="","",V232/1000)</f>
        <v/>
      </c>
    </row>
    <row r="233" spans="1:23" x14ac:dyDescent="0.25">
      <c r="A233" s="17"/>
      <c r="B233" s="17"/>
      <c r="C233" s="17"/>
      <c r="D233" s="17"/>
      <c r="E233" s="17"/>
      <c r="F233" s="19" t="str">
        <f>IFERROR(VLOOKUP($E233,'POZ &amp; FİYAT'!$A$5:$C$44,3,FALSE),"")</f>
        <v/>
      </c>
      <c r="G233" s="17"/>
      <c r="H233" s="18"/>
      <c r="I233" s="18"/>
      <c r="J233" s="18"/>
      <c r="K233" s="18"/>
      <c r="L233" s="20" t="str">
        <f>IF($H233=8,PRODUCT($I233:$K233),"")</f>
        <v/>
      </c>
      <c r="M233" s="20" t="str">
        <f>IF($H233=10,PRODUCT($I233:$K233),"")</f>
        <v/>
      </c>
      <c r="N233" s="20" t="str">
        <f>IF($H233=12,PRODUCT($I233:$K233),"")</f>
        <v/>
      </c>
      <c r="O233" s="20" t="str">
        <f>IF($H233=14,PRODUCT($I233:$K233),"")</f>
        <v/>
      </c>
      <c r="P233" s="20" t="str">
        <f>IF($H233=16,PRODUCT($I233:$K233),"")</f>
        <v/>
      </c>
      <c r="Q233" s="20" t="str">
        <f>IF($H233=18,PRODUCT($I233:$K233),"")</f>
        <v/>
      </c>
      <c r="R233" s="20" t="str">
        <f>IF($H233=20,PRODUCT($I233:$K233),"")</f>
        <v/>
      </c>
      <c r="S233" s="20" t="str">
        <f>IF($H233=22,PRODUCT($I233:$K233),"")</f>
        <v/>
      </c>
      <c r="T233" s="20" t="str">
        <f>IF($H233=24,PRODUCT($I233:$K233),"")</f>
        <v/>
      </c>
      <c r="U233" s="20" t="str">
        <f>IF(COUNT($I233:$K233)=0,"",PRODUCT($I233:$K233))</f>
        <v/>
      </c>
      <c r="V233" s="20" t="str">
        <f>IF($H233="","",U233*$H233^2/162)</f>
        <v/>
      </c>
      <c r="W233" s="24" t="str">
        <f>IF(V233="","",V233/1000)</f>
        <v/>
      </c>
    </row>
    <row r="234" spans="1:23" x14ac:dyDescent="0.25">
      <c r="A234" s="15"/>
      <c r="B234" s="15"/>
      <c r="C234" s="15"/>
      <c r="D234" s="15"/>
      <c r="E234" s="15"/>
      <c r="F234" s="19" t="str">
        <f>IFERROR(VLOOKUP($E234,'POZ &amp; FİYAT'!$A$5:$C$44,3,FALSE),"")</f>
        <v/>
      </c>
      <c r="G234" s="15"/>
      <c r="H234" s="16"/>
      <c r="I234" s="16"/>
      <c r="J234" s="16"/>
      <c r="K234" s="16"/>
      <c r="L234" s="20" t="str">
        <f>IF($H234=8,PRODUCT($I234:$K234),"")</f>
        <v/>
      </c>
      <c r="M234" s="20" t="str">
        <f>IF($H234=10,PRODUCT($I234:$K234),"")</f>
        <v/>
      </c>
      <c r="N234" s="20" t="str">
        <f>IF($H234=12,PRODUCT($I234:$K234),"")</f>
        <v/>
      </c>
      <c r="O234" s="20" t="str">
        <f>IF($H234=14,PRODUCT($I234:$K234),"")</f>
        <v/>
      </c>
      <c r="P234" s="20" t="str">
        <f>IF($H234=16,PRODUCT($I234:$K234),"")</f>
        <v/>
      </c>
      <c r="Q234" s="20" t="str">
        <f>IF($H234=18,PRODUCT($I234:$K234),"")</f>
        <v/>
      </c>
      <c r="R234" s="20" t="str">
        <f>IF($H234=20,PRODUCT($I234:$K234),"")</f>
        <v/>
      </c>
      <c r="S234" s="20" t="str">
        <f>IF($H234=22,PRODUCT($I234:$K234),"")</f>
        <v/>
      </c>
      <c r="T234" s="20" t="str">
        <f>IF($H234=24,PRODUCT($I234:$K234),"")</f>
        <v/>
      </c>
      <c r="U234" s="20" t="str">
        <f>IF(COUNT($I234:$K234)=0,"",PRODUCT($I234:$K234))</f>
        <v/>
      </c>
      <c r="V234" s="20" t="str">
        <f>IF($H234="","",U234*$H234^2/162)</f>
        <v/>
      </c>
      <c r="W234" s="24" t="str">
        <f>IF(V234="","",V234/1000)</f>
        <v/>
      </c>
    </row>
    <row r="235" spans="1:23" x14ac:dyDescent="0.25">
      <c r="A235" s="17"/>
      <c r="B235" s="17"/>
      <c r="C235" s="17"/>
      <c r="D235" s="17"/>
      <c r="E235" s="17"/>
      <c r="F235" s="19" t="str">
        <f>IFERROR(VLOOKUP($E235,'POZ &amp; FİYAT'!$A$5:$C$44,3,FALSE),"")</f>
        <v/>
      </c>
      <c r="G235" s="17"/>
      <c r="H235" s="18"/>
      <c r="I235" s="18"/>
      <c r="J235" s="18"/>
      <c r="K235" s="18"/>
      <c r="L235" s="20" t="str">
        <f>IF($H235=8,PRODUCT($I235:$K235),"")</f>
        <v/>
      </c>
      <c r="M235" s="20" t="str">
        <f>IF($H235=10,PRODUCT($I235:$K235),"")</f>
        <v/>
      </c>
      <c r="N235" s="20" t="str">
        <f>IF($H235=12,PRODUCT($I235:$K235),"")</f>
        <v/>
      </c>
      <c r="O235" s="20" t="str">
        <f>IF($H235=14,PRODUCT($I235:$K235),"")</f>
        <v/>
      </c>
      <c r="P235" s="20" t="str">
        <f>IF($H235=16,PRODUCT($I235:$K235),"")</f>
        <v/>
      </c>
      <c r="Q235" s="20" t="str">
        <f>IF($H235=18,PRODUCT($I235:$K235),"")</f>
        <v/>
      </c>
      <c r="R235" s="20" t="str">
        <f>IF($H235=20,PRODUCT($I235:$K235),"")</f>
        <v/>
      </c>
      <c r="S235" s="20" t="str">
        <f>IF($H235=22,PRODUCT($I235:$K235),"")</f>
        <v/>
      </c>
      <c r="T235" s="20" t="str">
        <f>IF($H235=24,PRODUCT($I235:$K235),"")</f>
        <v/>
      </c>
      <c r="U235" s="20" t="str">
        <f>IF(COUNT($I235:$K235)=0,"",PRODUCT($I235:$K235))</f>
        <v/>
      </c>
      <c r="V235" s="20" t="str">
        <f>IF($H235="","",U235*$H235^2/162)</f>
        <v/>
      </c>
      <c r="W235" s="24" t="str">
        <f>IF(V235="","",V235/1000)</f>
        <v/>
      </c>
    </row>
    <row r="236" spans="1:23" x14ac:dyDescent="0.25">
      <c r="A236" s="15"/>
      <c r="B236" s="15"/>
      <c r="C236" s="15"/>
      <c r="D236" s="15"/>
      <c r="E236" s="15"/>
      <c r="F236" s="19" t="str">
        <f>IFERROR(VLOOKUP($E236,'POZ &amp; FİYAT'!$A$5:$C$44,3,FALSE),"")</f>
        <v/>
      </c>
      <c r="G236" s="15"/>
      <c r="H236" s="16"/>
      <c r="I236" s="16"/>
      <c r="J236" s="16"/>
      <c r="K236" s="16"/>
      <c r="L236" s="20" t="str">
        <f>IF($H236=8,PRODUCT($I236:$K236),"")</f>
        <v/>
      </c>
      <c r="M236" s="20" t="str">
        <f>IF($H236=10,PRODUCT($I236:$K236),"")</f>
        <v/>
      </c>
      <c r="N236" s="20" t="str">
        <f>IF($H236=12,PRODUCT($I236:$K236),"")</f>
        <v/>
      </c>
      <c r="O236" s="20" t="str">
        <f>IF($H236=14,PRODUCT($I236:$K236),"")</f>
        <v/>
      </c>
      <c r="P236" s="20" t="str">
        <f>IF($H236=16,PRODUCT($I236:$K236),"")</f>
        <v/>
      </c>
      <c r="Q236" s="20" t="str">
        <f>IF($H236=18,PRODUCT($I236:$K236),"")</f>
        <v/>
      </c>
      <c r="R236" s="20" t="str">
        <f>IF($H236=20,PRODUCT($I236:$K236),"")</f>
        <v/>
      </c>
      <c r="S236" s="20" t="str">
        <f>IF($H236=22,PRODUCT($I236:$K236),"")</f>
        <v/>
      </c>
      <c r="T236" s="20" t="str">
        <f>IF($H236=24,PRODUCT($I236:$K236),"")</f>
        <v/>
      </c>
      <c r="U236" s="20" t="str">
        <f>IF(COUNT($I236:$K236)=0,"",PRODUCT($I236:$K236))</f>
        <v/>
      </c>
      <c r="V236" s="20" t="str">
        <f>IF($H236="","",U236*$H236^2/162)</f>
        <v/>
      </c>
      <c r="W236" s="24" t="str">
        <f>IF(V236="","",V236/1000)</f>
        <v/>
      </c>
    </row>
    <row r="237" spans="1:23" x14ac:dyDescent="0.25">
      <c r="A237" s="17"/>
      <c r="B237" s="17"/>
      <c r="C237" s="17"/>
      <c r="D237" s="17"/>
      <c r="E237" s="17"/>
      <c r="F237" s="19" t="str">
        <f>IFERROR(VLOOKUP($E237,'POZ &amp; FİYAT'!$A$5:$C$44,3,FALSE),"")</f>
        <v/>
      </c>
      <c r="G237" s="17"/>
      <c r="H237" s="18"/>
      <c r="I237" s="18"/>
      <c r="J237" s="18"/>
      <c r="K237" s="18"/>
      <c r="L237" s="20" t="str">
        <f>IF($H237=8,PRODUCT($I237:$K237),"")</f>
        <v/>
      </c>
      <c r="M237" s="20" t="str">
        <f>IF($H237=10,PRODUCT($I237:$K237),"")</f>
        <v/>
      </c>
      <c r="N237" s="20" t="str">
        <f>IF($H237=12,PRODUCT($I237:$K237),"")</f>
        <v/>
      </c>
      <c r="O237" s="20" t="str">
        <f>IF($H237=14,PRODUCT($I237:$K237),"")</f>
        <v/>
      </c>
      <c r="P237" s="20" t="str">
        <f>IF($H237=16,PRODUCT($I237:$K237),"")</f>
        <v/>
      </c>
      <c r="Q237" s="20" t="str">
        <f>IF($H237=18,PRODUCT($I237:$K237),"")</f>
        <v/>
      </c>
      <c r="R237" s="20" t="str">
        <f>IF($H237=20,PRODUCT($I237:$K237),"")</f>
        <v/>
      </c>
      <c r="S237" s="20" t="str">
        <f>IF($H237=22,PRODUCT($I237:$K237),"")</f>
        <v/>
      </c>
      <c r="T237" s="20" t="str">
        <f>IF($H237=24,PRODUCT($I237:$K237),"")</f>
        <v/>
      </c>
      <c r="U237" s="20" t="str">
        <f>IF(COUNT($I237:$K237)=0,"",PRODUCT($I237:$K237))</f>
        <v/>
      </c>
      <c r="V237" s="20" t="str">
        <f>IF($H237="","",U237*$H237^2/162)</f>
        <v/>
      </c>
      <c r="W237" s="24" t="str">
        <f>IF(V237="","",V237/1000)</f>
        <v/>
      </c>
    </row>
    <row r="238" spans="1:23" x14ac:dyDescent="0.25">
      <c r="A238" s="15"/>
      <c r="B238" s="15"/>
      <c r="C238" s="15"/>
      <c r="D238" s="15"/>
      <c r="E238" s="15"/>
      <c r="F238" s="19" t="str">
        <f>IFERROR(VLOOKUP($E238,'POZ &amp; FİYAT'!$A$5:$C$44,3,FALSE),"")</f>
        <v/>
      </c>
      <c r="G238" s="15"/>
      <c r="H238" s="16"/>
      <c r="I238" s="16"/>
      <c r="J238" s="16"/>
      <c r="K238" s="16"/>
      <c r="L238" s="20" t="str">
        <f>IF($H238=8,PRODUCT($I238:$K238),"")</f>
        <v/>
      </c>
      <c r="M238" s="20" t="str">
        <f>IF($H238=10,PRODUCT($I238:$K238),"")</f>
        <v/>
      </c>
      <c r="N238" s="20" t="str">
        <f>IF($H238=12,PRODUCT($I238:$K238),"")</f>
        <v/>
      </c>
      <c r="O238" s="20" t="str">
        <f>IF($H238=14,PRODUCT($I238:$K238),"")</f>
        <v/>
      </c>
      <c r="P238" s="20" t="str">
        <f>IF($H238=16,PRODUCT($I238:$K238),"")</f>
        <v/>
      </c>
      <c r="Q238" s="20" t="str">
        <f>IF($H238=18,PRODUCT($I238:$K238),"")</f>
        <v/>
      </c>
      <c r="R238" s="20" t="str">
        <f>IF($H238=20,PRODUCT($I238:$K238),"")</f>
        <v/>
      </c>
      <c r="S238" s="20" t="str">
        <f>IF($H238=22,PRODUCT($I238:$K238),"")</f>
        <v/>
      </c>
      <c r="T238" s="20" t="str">
        <f>IF($H238=24,PRODUCT($I238:$K238),"")</f>
        <v/>
      </c>
      <c r="U238" s="20" t="str">
        <f>IF(COUNT($I238:$K238)=0,"",PRODUCT($I238:$K238))</f>
        <v/>
      </c>
      <c r="V238" s="20" t="str">
        <f>IF($H238="","",U238*$H238^2/162)</f>
        <v/>
      </c>
      <c r="W238" s="24" t="str">
        <f>IF(V238="","",V238/1000)</f>
        <v/>
      </c>
    </row>
    <row r="239" spans="1:23" x14ac:dyDescent="0.25">
      <c r="A239" s="17"/>
      <c r="B239" s="17"/>
      <c r="C239" s="17"/>
      <c r="D239" s="17"/>
      <c r="E239" s="17"/>
      <c r="F239" s="19" t="str">
        <f>IFERROR(VLOOKUP($E239,'POZ &amp; FİYAT'!$A$5:$C$44,3,FALSE),"")</f>
        <v/>
      </c>
      <c r="G239" s="17"/>
      <c r="H239" s="18"/>
      <c r="I239" s="18"/>
      <c r="J239" s="18"/>
      <c r="K239" s="18"/>
      <c r="L239" s="20" t="str">
        <f>IF($H239=8,PRODUCT($I239:$K239),"")</f>
        <v/>
      </c>
      <c r="M239" s="20" t="str">
        <f>IF($H239=10,PRODUCT($I239:$K239),"")</f>
        <v/>
      </c>
      <c r="N239" s="20" t="str">
        <f>IF($H239=12,PRODUCT($I239:$K239),"")</f>
        <v/>
      </c>
      <c r="O239" s="20" t="str">
        <f>IF($H239=14,PRODUCT($I239:$K239),"")</f>
        <v/>
      </c>
      <c r="P239" s="20" t="str">
        <f>IF($H239=16,PRODUCT($I239:$K239),"")</f>
        <v/>
      </c>
      <c r="Q239" s="20" t="str">
        <f>IF($H239=18,PRODUCT($I239:$K239),"")</f>
        <v/>
      </c>
      <c r="R239" s="20" t="str">
        <f>IF($H239=20,PRODUCT($I239:$K239),"")</f>
        <v/>
      </c>
      <c r="S239" s="20" t="str">
        <f>IF($H239=22,PRODUCT($I239:$K239),"")</f>
        <v/>
      </c>
      <c r="T239" s="20" t="str">
        <f>IF($H239=24,PRODUCT($I239:$K239),"")</f>
        <v/>
      </c>
      <c r="U239" s="20" t="str">
        <f>IF(COUNT($I239:$K239)=0,"",PRODUCT($I239:$K239))</f>
        <v/>
      </c>
      <c r="V239" s="20" t="str">
        <f>IF($H239="","",U239*$H239^2/162)</f>
        <v/>
      </c>
      <c r="W239" s="24" t="str">
        <f>IF(V239="","",V239/1000)</f>
        <v/>
      </c>
    </row>
    <row r="240" spans="1:23" x14ac:dyDescent="0.25">
      <c r="A240" s="15"/>
      <c r="B240" s="15"/>
      <c r="C240" s="15"/>
      <c r="D240" s="15"/>
      <c r="E240" s="15"/>
      <c r="F240" s="19" t="str">
        <f>IFERROR(VLOOKUP($E240,'POZ &amp; FİYAT'!$A$5:$C$44,3,FALSE),"")</f>
        <v/>
      </c>
      <c r="G240" s="15"/>
      <c r="H240" s="16"/>
      <c r="I240" s="16"/>
      <c r="J240" s="16"/>
      <c r="K240" s="16"/>
      <c r="L240" s="20" t="str">
        <f>IF($H240=8,PRODUCT($I240:$K240),"")</f>
        <v/>
      </c>
      <c r="M240" s="20" t="str">
        <f>IF($H240=10,PRODUCT($I240:$K240),"")</f>
        <v/>
      </c>
      <c r="N240" s="20" t="str">
        <f>IF($H240=12,PRODUCT($I240:$K240),"")</f>
        <v/>
      </c>
      <c r="O240" s="20" t="str">
        <f>IF($H240=14,PRODUCT($I240:$K240),"")</f>
        <v/>
      </c>
      <c r="P240" s="20" t="str">
        <f>IF($H240=16,PRODUCT($I240:$K240),"")</f>
        <v/>
      </c>
      <c r="Q240" s="20" t="str">
        <f>IF($H240=18,PRODUCT($I240:$K240),"")</f>
        <v/>
      </c>
      <c r="R240" s="20" t="str">
        <f>IF($H240=20,PRODUCT($I240:$K240),"")</f>
        <v/>
      </c>
      <c r="S240" s="20" t="str">
        <f>IF($H240=22,PRODUCT($I240:$K240),"")</f>
        <v/>
      </c>
      <c r="T240" s="20" t="str">
        <f>IF($H240=24,PRODUCT($I240:$K240),"")</f>
        <v/>
      </c>
      <c r="U240" s="20" t="str">
        <f>IF(COUNT($I240:$K240)=0,"",PRODUCT($I240:$K240))</f>
        <v/>
      </c>
      <c r="V240" s="20" t="str">
        <f>IF($H240="","",U240*$H240^2/162)</f>
        <v/>
      </c>
      <c r="W240" s="24" t="str">
        <f>IF(V240="","",V240/1000)</f>
        <v/>
      </c>
    </row>
    <row r="241" spans="1:23" x14ac:dyDescent="0.25">
      <c r="A241" s="17"/>
      <c r="B241" s="17"/>
      <c r="C241" s="17"/>
      <c r="D241" s="17"/>
      <c r="E241" s="17"/>
      <c r="F241" s="19" t="str">
        <f>IFERROR(VLOOKUP($E241,'POZ &amp; FİYAT'!$A$5:$C$44,3,FALSE),"")</f>
        <v/>
      </c>
      <c r="G241" s="17"/>
      <c r="H241" s="18"/>
      <c r="I241" s="18"/>
      <c r="J241" s="18"/>
      <c r="K241" s="18"/>
      <c r="L241" s="20" t="str">
        <f>IF($H241=8,PRODUCT($I241:$K241),"")</f>
        <v/>
      </c>
      <c r="M241" s="20" t="str">
        <f>IF($H241=10,PRODUCT($I241:$K241),"")</f>
        <v/>
      </c>
      <c r="N241" s="20" t="str">
        <f>IF($H241=12,PRODUCT($I241:$K241),"")</f>
        <v/>
      </c>
      <c r="O241" s="20" t="str">
        <f>IF($H241=14,PRODUCT($I241:$K241),"")</f>
        <v/>
      </c>
      <c r="P241" s="20" t="str">
        <f>IF($H241=16,PRODUCT($I241:$K241),"")</f>
        <v/>
      </c>
      <c r="Q241" s="20" t="str">
        <f>IF($H241=18,PRODUCT($I241:$K241),"")</f>
        <v/>
      </c>
      <c r="R241" s="20" t="str">
        <f>IF($H241=20,PRODUCT($I241:$K241),"")</f>
        <v/>
      </c>
      <c r="S241" s="20" t="str">
        <f>IF($H241=22,PRODUCT($I241:$K241),"")</f>
        <v/>
      </c>
      <c r="T241" s="20" t="str">
        <f>IF($H241=24,PRODUCT($I241:$K241),"")</f>
        <v/>
      </c>
      <c r="U241" s="20" t="str">
        <f>IF(COUNT($I241:$K241)=0,"",PRODUCT($I241:$K241))</f>
        <v/>
      </c>
      <c r="V241" s="20" t="str">
        <f>IF($H241="","",U241*$H241^2/162)</f>
        <v/>
      </c>
      <c r="W241" s="24" t="str">
        <f>IF(V241="","",V241/1000)</f>
        <v/>
      </c>
    </row>
    <row r="242" spans="1:23" x14ac:dyDescent="0.25">
      <c r="A242" s="15"/>
      <c r="B242" s="15"/>
      <c r="C242" s="15"/>
      <c r="D242" s="15"/>
      <c r="E242" s="15"/>
      <c r="F242" s="19" t="str">
        <f>IFERROR(VLOOKUP($E242,'POZ &amp; FİYAT'!$A$5:$C$44,3,FALSE),"")</f>
        <v/>
      </c>
      <c r="G242" s="15"/>
      <c r="H242" s="16"/>
      <c r="I242" s="16"/>
      <c r="J242" s="16"/>
      <c r="K242" s="16"/>
      <c r="L242" s="20" t="str">
        <f>IF($H242=8,PRODUCT($I242:$K242),"")</f>
        <v/>
      </c>
      <c r="M242" s="20" t="str">
        <f>IF($H242=10,PRODUCT($I242:$K242),"")</f>
        <v/>
      </c>
      <c r="N242" s="20" t="str">
        <f>IF($H242=12,PRODUCT($I242:$K242),"")</f>
        <v/>
      </c>
      <c r="O242" s="20" t="str">
        <f>IF($H242=14,PRODUCT($I242:$K242),"")</f>
        <v/>
      </c>
      <c r="P242" s="20" t="str">
        <f>IF($H242=16,PRODUCT($I242:$K242),"")</f>
        <v/>
      </c>
      <c r="Q242" s="20" t="str">
        <f>IF($H242=18,PRODUCT($I242:$K242),"")</f>
        <v/>
      </c>
      <c r="R242" s="20" t="str">
        <f>IF($H242=20,PRODUCT($I242:$K242),"")</f>
        <v/>
      </c>
      <c r="S242" s="20" t="str">
        <f>IF($H242=22,PRODUCT($I242:$K242),"")</f>
        <v/>
      </c>
      <c r="T242" s="20" t="str">
        <f>IF($H242=24,PRODUCT($I242:$K242),"")</f>
        <v/>
      </c>
      <c r="U242" s="20" t="str">
        <f>IF(COUNT($I242:$K242)=0,"",PRODUCT($I242:$K242))</f>
        <v/>
      </c>
      <c r="V242" s="20" t="str">
        <f>IF($H242="","",U242*$H242^2/162)</f>
        <v/>
      </c>
      <c r="W242" s="24" t="str">
        <f>IF(V242="","",V242/1000)</f>
        <v/>
      </c>
    </row>
    <row r="243" spans="1:23" x14ac:dyDescent="0.25">
      <c r="A243" s="17"/>
      <c r="B243" s="17"/>
      <c r="C243" s="17"/>
      <c r="D243" s="17"/>
      <c r="E243" s="17"/>
      <c r="F243" s="19" t="str">
        <f>IFERROR(VLOOKUP($E243,'POZ &amp; FİYAT'!$A$5:$C$44,3,FALSE),"")</f>
        <v/>
      </c>
      <c r="G243" s="17"/>
      <c r="H243" s="18"/>
      <c r="I243" s="18"/>
      <c r="J243" s="18"/>
      <c r="K243" s="18"/>
      <c r="L243" s="20" t="str">
        <f>IF($H243=8,PRODUCT($I243:$K243),"")</f>
        <v/>
      </c>
      <c r="M243" s="20" t="str">
        <f>IF($H243=10,PRODUCT($I243:$K243),"")</f>
        <v/>
      </c>
      <c r="N243" s="20" t="str">
        <f>IF($H243=12,PRODUCT($I243:$K243),"")</f>
        <v/>
      </c>
      <c r="O243" s="20" t="str">
        <f>IF($H243=14,PRODUCT($I243:$K243),"")</f>
        <v/>
      </c>
      <c r="P243" s="20" t="str">
        <f>IF($H243=16,PRODUCT($I243:$K243),"")</f>
        <v/>
      </c>
      <c r="Q243" s="20" t="str">
        <f>IF($H243=18,PRODUCT($I243:$K243),"")</f>
        <v/>
      </c>
      <c r="R243" s="20" t="str">
        <f>IF($H243=20,PRODUCT($I243:$K243),"")</f>
        <v/>
      </c>
      <c r="S243" s="20" t="str">
        <f>IF($H243=22,PRODUCT($I243:$K243),"")</f>
        <v/>
      </c>
      <c r="T243" s="20" t="str">
        <f>IF($H243=24,PRODUCT($I243:$K243),"")</f>
        <v/>
      </c>
      <c r="U243" s="20" t="str">
        <f>IF(COUNT($I243:$K243)=0,"",PRODUCT($I243:$K243))</f>
        <v/>
      </c>
      <c r="V243" s="20" t="str">
        <f>IF($H243="","",U243*$H243^2/162)</f>
        <v/>
      </c>
      <c r="W243" s="24" t="str">
        <f>IF(V243="","",V243/1000)</f>
        <v/>
      </c>
    </row>
    <row r="244" spans="1:23" x14ac:dyDescent="0.25">
      <c r="A244" s="15"/>
      <c r="B244" s="15"/>
      <c r="C244" s="15"/>
      <c r="D244" s="15"/>
      <c r="E244" s="15"/>
      <c r="F244" s="19" t="str">
        <f>IFERROR(VLOOKUP($E244,'POZ &amp; FİYAT'!$A$5:$C$44,3,FALSE),"")</f>
        <v/>
      </c>
      <c r="G244" s="15"/>
      <c r="H244" s="16"/>
      <c r="I244" s="16"/>
      <c r="J244" s="16"/>
      <c r="K244" s="16"/>
      <c r="L244" s="20" t="str">
        <f>IF($H244=8,PRODUCT($I244:$K244),"")</f>
        <v/>
      </c>
      <c r="M244" s="20" t="str">
        <f>IF($H244=10,PRODUCT($I244:$K244),"")</f>
        <v/>
      </c>
      <c r="N244" s="20" t="str">
        <f>IF($H244=12,PRODUCT($I244:$K244),"")</f>
        <v/>
      </c>
      <c r="O244" s="20" t="str">
        <f>IF($H244=14,PRODUCT($I244:$K244),"")</f>
        <v/>
      </c>
      <c r="P244" s="20" t="str">
        <f>IF($H244=16,PRODUCT($I244:$K244),"")</f>
        <v/>
      </c>
      <c r="Q244" s="20" t="str">
        <f>IF($H244=18,PRODUCT($I244:$K244),"")</f>
        <v/>
      </c>
      <c r="R244" s="20" t="str">
        <f>IF($H244=20,PRODUCT($I244:$K244),"")</f>
        <v/>
      </c>
      <c r="S244" s="20" t="str">
        <f>IF($H244=22,PRODUCT($I244:$K244),"")</f>
        <v/>
      </c>
      <c r="T244" s="20" t="str">
        <f>IF($H244=24,PRODUCT($I244:$K244),"")</f>
        <v/>
      </c>
      <c r="U244" s="20" t="str">
        <f>IF(COUNT($I244:$K244)=0,"",PRODUCT($I244:$K244))</f>
        <v/>
      </c>
      <c r="V244" s="20" t="str">
        <f>IF($H244="","",U244*$H244^2/162)</f>
        <v/>
      </c>
      <c r="W244" s="24" t="str">
        <f>IF(V244="","",V244/1000)</f>
        <v/>
      </c>
    </row>
    <row r="245" spans="1:23" x14ac:dyDescent="0.25">
      <c r="A245" s="17"/>
      <c r="B245" s="17"/>
      <c r="C245" s="17"/>
      <c r="D245" s="17"/>
      <c r="E245" s="17"/>
      <c r="F245" s="19" t="str">
        <f>IFERROR(VLOOKUP($E245,'POZ &amp; FİYAT'!$A$5:$C$44,3,FALSE),"")</f>
        <v/>
      </c>
      <c r="G245" s="17"/>
      <c r="H245" s="18"/>
      <c r="I245" s="18"/>
      <c r="J245" s="18"/>
      <c r="K245" s="18"/>
      <c r="L245" s="20" t="str">
        <f>IF($H245=8,PRODUCT($I245:$K245),"")</f>
        <v/>
      </c>
      <c r="M245" s="20" t="str">
        <f>IF($H245=10,PRODUCT($I245:$K245),"")</f>
        <v/>
      </c>
      <c r="N245" s="20" t="str">
        <f>IF($H245=12,PRODUCT($I245:$K245),"")</f>
        <v/>
      </c>
      <c r="O245" s="20" t="str">
        <f>IF($H245=14,PRODUCT($I245:$K245),"")</f>
        <v/>
      </c>
      <c r="P245" s="20" t="str">
        <f>IF($H245=16,PRODUCT($I245:$K245),"")</f>
        <v/>
      </c>
      <c r="Q245" s="20" t="str">
        <f>IF($H245=18,PRODUCT($I245:$K245),"")</f>
        <v/>
      </c>
      <c r="R245" s="20" t="str">
        <f>IF($H245=20,PRODUCT($I245:$K245),"")</f>
        <v/>
      </c>
      <c r="S245" s="20" t="str">
        <f>IF($H245=22,PRODUCT($I245:$K245),"")</f>
        <v/>
      </c>
      <c r="T245" s="20" t="str">
        <f>IF($H245=24,PRODUCT($I245:$K245),"")</f>
        <v/>
      </c>
      <c r="U245" s="20" t="str">
        <f>IF(COUNT($I245:$K245)=0,"",PRODUCT($I245:$K245))</f>
        <v/>
      </c>
      <c r="V245" s="20" t="str">
        <f>IF($H245="","",U245*$H245^2/162)</f>
        <v/>
      </c>
      <c r="W245" s="24" t="str">
        <f>IF(V245="","",V245/1000)</f>
        <v/>
      </c>
    </row>
    <row r="246" spans="1:23" x14ac:dyDescent="0.25">
      <c r="A246" s="15"/>
      <c r="B246" s="15"/>
      <c r="C246" s="15"/>
      <c r="D246" s="15"/>
      <c r="E246" s="15"/>
      <c r="F246" s="19" t="str">
        <f>IFERROR(VLOOKUP($E246,'POZ &amp; FİYAT'!$A$5:$C$44,3,FALSE),"")</f>
        <v/>
      </c>
      <c r="G246" s="15"/>
      <c r="H246" s="16"/>
      <c r="I246" s="16"/>
      <c r="J246" s="16"/>
      <c r="K246" s="16"/>
      <c r="L246" s="20" t="str">
        <f>IF($H246=8,PRODUCT($I246:$K246),"")</f>
        <v/>
      </c>
      <c r="M246" s="20" t="str">
        <f>IF($H246=10,PRODUCT($I246:$K246),"")</f>
        <v/>
      </c>
      <c r="N246" s="20" t="str">
        <f>IF($H246=12,PRODUCT($I246:$K246),"")</f>
        <v/>
      </c>
      <c r="O246" s="20" t="str">
        <f>IF($H246=14,PRODUCT($I246:$K246),"")</f>
        <v/>
      </c>
      <c r="P246" s="20" t="str">
        <f>IF($H246=16,PRODUCT($I246:$K246),"")</f>
        <v/>
      </c>
      <c r="Q246" s="20" t="str">
        <f>IF($H246=18,PRODUCT($I246:$K246),"")</f>
        <v/>
      </c>
      <c r="R246" s="20" t="str">
        <f>IF($H246=20,PRODUCT($I246:$K246),"")</f>
        <v/>
      </c>
      <c r="S246" s="20" t="str">
        <f>IF($H246=22,PRODUCT($I246:$K246),"")</f>
        <v/>
      </c>
      <c r="T246" s="20" t="str">
        <f>IF($H246=24,PRODUCT($I246:$K246),"")</f>
        <v/>
      </c>
      <c r="U246" s="20" t="str">
        <f>IF(COUNT($I246:$K246)=0,"",PRODUCT($I246:$K246))</f>
        <v/>
      </c>
      <c r="V246" s="20" t="str">
        <f>IF($H246="","",U246*$H246^2/162)</f>
        <v/>
      </c>
      <c r="W246" s="24" t="str">
        <f>IF(V246="","",V246/1000)</f>
        <v/>
      </c>
    </row>
    <row r="247" spans="1:23" x14ac:dyDescent="0.25">
      <c r="A247" s="17"/>
      <c r="B247" s="17"/>
      <c r="C247" s="17"/>
      <c r="D247" s="17"/>
      <c r="E247" s="17"/>
      <c r="F247" s="19" t="str">
        <f>IFERROR(VLOOKUP($E247,'POZ &amp; FİYAT'!$A$5:$C$44,3,FALSE),"")</f>
        <v/>
      </c>
      <c r="G247" s="17"/>
      <c r="H247" s="18"/>
      <c r="I247" s="18"/>
      <c r="J247" s="18"/>
      <c r="K247" s="18"/>
      <c r="L247" s="20" t="str">
        <f>IF($H247=8,PRODUCT($I247:$K247),"")</f>
        <v/>
      </c>
      <c r="M247" s="20" t="str">
        <f>IF($H247=10,PRODUCT($I247:$K247),"")</f>
        <v/>
      </c>
      <c r="N247" s="20" t="str">
        <f>IF($H247=12,PRODUCT($I247:$K247),"")</f>
        <v/>
      </c>
      <c r="O247" s="20" t="str">
        <f>IF($H247=14,PRODUCT($I247:$K247),"")</f>
        <v/>
      </c>
      <c r="P247" s="20" t="str">
        <f>IF($H247=16,PRODUCT($I247:$K247),"")</f>
        <v/>
      </c>
      <c r="Q247" s="20" t="str">
        <f>IF($H247=18,PRODUCT($I247:$K247),"")</f>
        <v/>
      </c>
      <c r="R247" s="20" t="str">
        <f>IF($H247=20,PRODUCT($I247:$K247),"")</f>
        <v/>
      </c>
      <c r="S247" s="20" t="str">
        <f>IF($H247=22,PRODUCT($I247:$K247),"")</f>
        <v/>
      </c>
      <c r="T247" s="20" t="str">
        <f>IF($H247=24,PRODUCT($I247:$K247),"")</f>
        <v/>
      </c>
      <c r="U247" s="20" t="str">
        <f>IF(COUNT($I247:$K247)=0,"",PRODUCT($I247:$K247))</f>
        <v/>
      </c>
      <c r="V247" s="20" t="str">
        <f>IF($H247="","",U247*$H247^2/162)</f>
        <v/>
      </c>
      <c r="W247" s="24" t="str">
        <f>IF(V247="","",V247/1000)</f>
        <v/>
      </c>
    </row>
    <row r="248" spans="1:23" x14ac:dyDescent="0.25">
      <c r="A248" s="15"/>
      <c r="B248" s="15"/>
      <c r="C248" s="15"/>
      <c r="D248" s="15"/>
      <c r="E248" s="15"/>
      <c r="F248" s="19" t="str">
        <f>IFERROR(VLOOKUP($E248,'POZ &amp; FİYAT'!$A$5:$C$44,3,FALSE),"")</f>
        <v/>
      </c>
      <c r="G248" s="15"/>
      <c r="H248" s="16"/>
      <c r="I248" s="16"/>
      <c r="J248" s="16"/>
      <c r="K248" s="16"/>
      <c r="L248" s="20" t="str">
        <f>IF($H248=8,PRODUCT($I248:$K248),"")</f>
        <v/>
      </c>
      <c r="M248" s="20" t="str">
        <f>IF($H248=10,PRODUCT($I248:$K248),"")</f>
        <v/>
      </c>
      <c r="N248" s="20" t="str">
        <f>IF($H248=12,PRODUCT($I248:$K248),"")</f>
        <v/>
      </c>
      <c r="O248" s="20" t="str">
        <f>IF($H248=14,PRODUCT($I248:$K248),"")</f>
        <v/>
      </c>
      <c r="P248" s="20" t="str">
        <f>IF($H248=16,PRODUCT($I248:$K248),"")</f>
        <v/>
      </c>
      <c r="Q248" s="20" t="str">
        <f>IF($H248=18,PRODUCT($I248:$K248),"")</f>
        <v/>
      </c>
      <c r="R248" s="20" t="str">
        <f>IF($H248=20,PRODUCT($I248:$K248),"")</f>
        <v/>
      </c>
      <c r="S248" s="20" t="str">
        <f>IF($H248=22,PRODUCT($I248:$K248),"")</f>
        <v/>
      </c>
      <c r="T248" s="20" t="str">
        <f>IF($H248=24,PRODUCT($I248:$K248),"")</f>
        <v/>
      </c>
      <c r="U248" s="20" t="str">
        <f>IF(COUNT($I248:$K248)=0,"",PRODUCT($I248:$K248))</f>
        <v/>
      </c>
      <c r="V248" s="20" t="str">
        <f>IF($H248="","",U248*$H248^2/162)</f>
        <v/>
      </c>
      <c r="W248" s="24" t="str">
        <f>IF(V248="","",V248/1000)</f>
        <v/>
      </c>
    </row>
    <row r="249" spans="1:23" x14ac:dyDescent="0.25">
      <c r="A249" s="17"/>
      <c r="B249" s="17"/>
      <c r="C249" s="17"/>
      <c r="D249" s="17"/>
      <c r="E249" s="17"/>
      <c r="F249" s="19" t="str">
        <f>IFERROR(VLOOKUP($E249,'POZ &amp; FİYAT'!$A$5:$C$44,3,FALSE),"")</f>
        <v/>
      </c>
      <c r="G249" s="17"/>
      <c r="H249" s="18"/>
      <c r="I249" s="18"/>
      <c r="J249" s="18"/>
      <c r="K249" s="18"/>
      <c r="L249" s="20" t="str">
        <f>IF($H249=8,PRODUCT($I249:$K249),"")</f>
        <v/>
      </c>
      <c r="M249" s="20" t="str">
        <f>IF($H249=10,PRODUCT($I249:$K249),"")</f>
        <v/>
      </c>
      <c r="N249" s="20" t="str">
        <f>IF($H249=12,PRODUCT($I249:$K249),"")</f>
        <v/>
      </c>
      <c r="O249" s="20" t="str">
        <f>IF($H249=14,PRODUCT($I249:$K249),"")</f>
        <v/>
      </c>
      <c r="P249" s="20" t="str">
        <f>IF($H249=16,PRODUCT($I249:$K249),"")</f>
        <v/>
      </c>
      <c r="Q249" s="20" t="str">
        <f>IF($H249=18,PRODUCT($I249:$K249),"")</f>
        <v/>
      </c>
      <c r="R249" s="20" t="str">
        <f>IF($H249=20,PRODUCT($I249:$K249),"")</f>
        <v/>
      </c>
      <c r="S249" s="20" t="str">
        <f>IF($H249=22,PRODUCT($I249:$K249),"")</f>
        <v/>
      </c>
      <c r="T249" s="20" t="str">
        <f>IF($H249=24,PRODUCT($I249:$K249),"")</f>
        <v/>
      </c>
      <c r="U249" s="20" t="str">
        <f>IF(COUNT($I249:$K249)=0,"",PRODUCT($I249:$K249))</f>
        <v/>
      </c>
      <c r="V249" s="20" t="str">
        <f>IF($H249="","",U249*$H249^2/162)</f>
        <v/>
      </c>
      <c r="W249" s="24" t="str">
        <f>IF(V249="","",V249/1000)</f>
        <v/>
      </c>
    </row>
    <row r="250" spans="1:23" x14ac:dyDescent="0.25">
      <c r="A250" s="15"/>
      <c r="B250" s="15"/>
      <c r="C250" s="15"/>
      <c r="D250" s="15"/>
      <c r="E250" s="15"/>
      <c r="F250" s="19" t="str">
        <f>IFERROR(VLOOKUP($E250,'POZ &amp; FİYAT'!$A$5:$C$44,3,FALSE),"")</f>
        <v/>
      </c>
      <c r="G250" s="15"/>
      <c r="H250" s="16"/>
      <c r="I250" s="16"/>
      <c r="J250" s="16"/>
      <c r="K250" s="16"/>
      <c r="L250" s="20" t="str">
        <f>IF($H250=8,PRODUCT($I250:$K250),"")</f>
        <v/>
      </c>
      <c r="M250" s="20" t="str">
        <f>IF($H250=10,PRODUCT($I250:$K250),"")</f>
        <v/>
      </c>
      <c r="N250" s="20" t="str">
        <f>IF($H250=12,PRODUCT($I250:$K250),"")</f>
        <v/>
      </c>
      <c r="O250" s="20" t="str">
        <f>IF($H250=14,PRODUCT($I250:$K250),"")</f>
        <v/>
      </c>
      <c r="P250" s="20" t="str">
        <f>IF($H250=16,PRODUCT($I250:$K250),"")</f>
        <v/>
      </c>
      <c r="Q250" s="20" t="str">
        <f>IF($H250=18,PRODUCT($I250:$K250),"")</f>
        <v/>
      </c>
      <c r="R250" s="20" t="str">
        <f>IF($H250=20,PRODUCT($I250:$K250),"")</f>
        <v/>
      </c>
      <c r="S250" s="20" t="str">
        <f>IF($H250=22,PRODUCT($I250:$K250),"")</f>
        <v/>
      </c>
      <c r="T250" s="20" t="str">
        <f>IF($H250=24,PRODUCT($I250:$K250),"")</f>
        <v/>
      </c>
      <c r="U250" s="20" t="str">
        <f>IF(COUNT($I250:$K250)=0,"",PRODUCT($I250:$K250))</f>
        <v/>
      </c>
      <c r="V250" s="20" t="str">
        <f>IF($H250="","",U250*$H250^2/162)</f>
        <v/>
      </c>
      <c r="W250" s="24" t="str">
        <f>IF(V250="","",V250/1000)</f>
        <v/>
      </c>
    </row>
    <row r="251" spans="1:23" x14ac:dyDescent="0.25">
      <c r="A251" s="17"/>
      <c r="B251" s="17"/>
      <c r="C251" s="17"/>
      <c r="D251" s="17"/>
      <c r="E251" s="17"/>
      <c r="F251" s="19" t="str">
        <f>IFERROR(VLOOKUP($E251,'POZ &amp; FİYAT'!$A$5:$C$44,3,FALSE),"")</f>
        <v/>
      </c>
      <c r="G251" s="17"/>
      <c r="H251" s="18"/>
      <c r="I251" s="18"/>
      <c r="J251" s="18"/>
      <c r="K251" s="18"/>
      <c r="L251" s="20" t="str">
        <f>IF($H251=8,PRODUCT($I251:$K251),"")</f>
        <v/>
      </c>
      <c r="M251" s="20" t="str">
        <f>IF($H251=10,PRODUCT($I251:$K251),"")</f>
        <v/>
      </c>
      <c r="N251" s="20" t="str">
        <f>IF($H251=12,PRODUCT($I251:$K251),"")</f>
        <v/>
      </c>
      <c r="O251" s="20" t="str">
        <f>IF($H251=14,PRODUCT($I251:$K251),"")</f>
        <v/>
      </c>
      <c r="P251" s="20" t="str">
        <f>IF($H251=16,PRODUCT($I251:$K251),"")</f>
        <v/>
      </c>
      <c r="Q251" s="20" t="str">
        <f>IF($H251=18,PRODUCT($I251:$K251),"")</f>
        <v/>
      </c>
      <c r="R251" s="20" t="str">
        <f>IF($H251=20,PRODUCT($I251:$K251),"")</f>
        <v/>
      </c>
      <c r="S251" s="20" t="str">
        <f>IF($H251=22,PRODUCT($I251:$K251),"")</f>
        <v/>
      </c>
      <c r="T251" s="20" t="str">
        <f>IF($H251=24,PRODUCT($I251:$K251),"")</f>
        <v/>
      </c>
      <c r="U251" s="20" t="str">
        <f>IF(COUNT($I251:$K251)=0,"",PRODUCT($I251:$K251))</f>
        <v/>
      </c>
      <c r="V251" s="20" t="str">
        <f>IF($H251="","",U251*$H251^2/162)</f>
        <v/>
      </c>
      <c r="W251" s="24" t="str">
        <f>IF(V251="","",V251/1000)</f>
        <v/>
      </c>
    </row>
    <row r="252" spans="1:23" x14ac:dyDescent="0.25">
      <c r="A252" s="15"/>
      <c r="B252" s="15"/>
      <c r="C252" s="15"/>
      <c r="D252" s="15"/>
      <c r="E252" s="15"/>
      <c r="F252" s="19" t="str">
        <f>IFERROR(VLOOKUP($E252,'POZ &amp; FİYAT'!$A$5:$C$44,3,FALSE),"")</f>
        <v/>
      </c>
      <c r="G252" s="15"/>
      <c r="H252" s="16"/>
      <c r="I252" s="16"/>
      <c r="J252" s="16"/>
      <c r="K252" s="16"/>
      <c r="L252" s="20" t="str">
        <f>IF($H252=8,PRODUCT($I252:$K252),"")</f>
        <v/>
      </c>
      <c r="M252" s="20" t="str">
        <f>IF($H252=10,PRODUCT($I252:$K252),"")</f>
        <v/>
      </c>
      <c r="N252" s="20" t="str">
        <f>IF($H252=12,PRODUCT($I252:$K252),"")</f>
        <v/>
      </c>
      <c r="O252" s="20" t="str">
        <f>IF($H252=14,PRODUCT($I252:$K252),"")</f>
        <v/>
      </c>
      <c r="P252" s="20" t="str">
        <f>IF($H252=16,PRODUCT($I252:$K252),"")</f>
        <v/>
      </c>
      <c r="Q252" s="20" t="str">
        <f>IF($H252=18,PRODUCT($I252:$K252),"")</f>
        <v/>
      </c>
      <c r="R252" s="20" t="str">
        <f>IF($H252=20,PRODUCT($I252:$K252),"")</f>
        <v/>
      </c>
      <c r="S252" s="20" t="str">
        <f>IF($H252=22,PRODUCT($I252:$K252),"")</f>
        <v/>
      </c>
      <c r="T252" s="20" t="str">
        <f>IF($H252=24,PRODUCT($I252:$K252),"")</f>
        <v/>
      </c>
      <c r="U252" s="20" t="str">
        <f>IF(COUNT($I252:$K252)=0,"",PRODUCT($I252:$K252))</f>
        <v/>
      </c>
      <c r="V252" s="20" t="str">
        <f>IF($H252="","",U252*$H252^2/162)</f>
        <v/>
      </c>
      <c r="W252" s="24" t="str">
        <f>IF(V252="","",V252/1000)</f>
        <v/>
      </c>
    </row>
    <row r="253" spans="1:23" x14ac:dyDescent="0.25">
      <c r="A253" s="17"/>
      <c r="B253" s="17"/>
      <c r="C253" s="17"/>
      <c r="D253" s="17"/>
      <c r="E253" s="17"/>
      <c r="F253" s="19" t="str">
        <f>IFERROR(VLOOKUP($E253,'POZ &amp; FİYAT'!$A$5:$C$44,3,FALSE),"")</f>
        <v/>
      </c>
      <c r="G253" s="17"/>
      <c r="H253" s="18"/>
      <c r="I253" s="18"/>
      <c r="J253" s="18"/>
      <c r="K253" s="18"/>
      <c r="L253" s="20" t="str">
        <f>IF($H253=8,PRODUCT($I253:$K253),"")</f>
        <v/>
      </c>
      <c r="M253" s="20" t="str">
        <f>IF($H253=10,PRODUCT($I253:$K253),"")</f>
        <v/>
      </c>
      <c r="N253" s="20" t="str">
        <f>IF($H253=12,PRODUCT($I253:$K253),"")</f>
        <v/>
      </c>
      <c r="O253" s="20" t="str">
        <f>IF($H253=14,PRODUCT($I253:$K253),"")</f>
        <v/>
      </c>
      <c r="P253" s="20" t="str">
        <f>IF($H253=16,PRODUCT($I253:$K253),"")</f>
        <v/>
      </c>
      <c r="Q253" s="20" t="str">
        <f>IF($H253=18,PRODUCT($I253:$K253),"")</f>
        <v/>
      </c>
      <c r="R253" s="20" t="str">
        <f>IF($H253=20,PRODUCT($I253:$K253),"")</f>
        <v/>
      </c>
      <c r="S253" s="20" t="str">
        <f>IF($H253=22,PRODUCT($I253:$K253),"")</f>
        <v/>
      </c>
      <c r="T253" s="20" t="str">
        <f>IF($H253=24,PRODUCT($I253:$K253),"")</f>
        <v/>
      </c>
      <c r="U253" s="20" t="str">
        <f>IF(COUNT($I253:$K253)=0,"",PRODUCT($I253:$K253))</f>
        <v/>
      </c>
      <c r="V253" s="20" t="str">
        <f>IF($H253="","",U253*$H253^2/162)</f>
        <v/>
      </c>
      <c r="W253" s="24" t="str">
        <f>IF(V253="","",V253/1000)</f>
        <v/>
      </c>
    </row>
    <row r="254" spans="1:23" x14ac:dyDescent="0.25">
      <c r="A254" s="15"/>
      <c r="B254" s="15"/>
      <c r="C254" s="15"/>
      <c r="D254" s="15"/>
      <c r="E254" s="15"/>
      <c r="F254" s="19" t="str">
        <f>IFERROR(VLOOKUP($E254,'POZ &amp; FİYAT'!$A$5:$C$44,3,FALSE),"")</f>
        <v/>
      </c>
      <c r="G254" s="15"/>
      <c r="H254" s="16"/>
      <c r="I254" s="16"/>
      <c r="J254" s="16"/>
      <c r="K254" s="16"/>
      <c r="L254" s="20" t="str">
        <f>IF($H254=8,PRODUCT($I254:$K254),"")</f>
        <v/>
      </c>
      <c r="M254" s="20" t="str">
        <f>IF($H254=10,PRODUCT($I254:$K254),"")</f>
        <v/>
      </c>
      <c r="N254" s="20" t="str">
        <f>IF($H254=12,PRODUCT($I254:$K254),"")</f>
        <v/>
      </c>
      <c r="O254" s="20" t="str">
        <f>IF($H254=14,PRODUCT($I254:$K254),"")</f>
        <v/>
      </c>
      <c r="P254" s="20" t="str">
        <f>IF($H254=16,PRODUCT($I254:$K254),"")</f>
        <v/>
      </c>
      <c r="Q254" s="20" t="str">
        <f>IF($H254=18,PRODUCT($I254:$K254),"")</f>
        <v/>
      </c>
      <c r="R254" s="20" t="str">
        <f>IF($H254=20,PRODUCT($I254:$K254),"")</f>
        <v/>
      </c>
      <c r="S254" s="20" t="str">
        <f>IF($H254=22,PRODUCT($I254:$K254),"")</f>
        <v/>
      </c>
      <c r="T254" s="20" t="str">
        <f>IF($H254=24,PRODUCT($I254:$K254),"")</f>
        <v/>
      </c>
      <c r="U254" s="20" t="str">
        <f>IF(COUNT($I254:$K254)=0,"",PRODUCT($I254:$K254))</f>
        <v/>
      </c>
      <c r="V254" s="20" t="str">
        <f>IF($H254="","",U254*$H254^2/162)</f>
        <v/>
      </c>
      <c r="W254" s="24" t="str">
        <f>IF(V254="","",V254/1000)</f>
        <v/>
      </c>
    </row>
    <row r="255" spans="1:23" x14ac:dyDescent="0.25">
      <c r="A255" s="17"/>
      <c r="B255" s="17"/>
      <c r="C255" s="17"/>
      <c r="D255" s="17"/>
      <c r="E255" s="17"/>
      <c r="F255" s="19" t="str">
        <f>IFERROR(VLOOKUP($E255,'POZ &amp; FİYAT'!$A$5:$C$44,3,FALSE),"")</f>
        <v/>
      </c>
      <c r="G255" s="17"/>
      <c r="H255" s="18"/>
      <c r="I255" s="18"/>
      <c r="J255" s="18"/>
      <c r="K255" s="18"/>
      <c r="L255" s="20" t="str">
        <f>IF($H255=8,PRODUCT($I255:$K255),"")</f>
        <v/>
      </c>
      <c r="M255" s="20" t="str">
        <f>IF($H255=10,PRODUCT($I255:$K255),"")</f>
        <v/>
      </c>
      <c r="N255" s="20" t="str">
        <f>IF($H255=12,PRODUCT($I255:$K255),"")</f>
        <v/>
      </c>
      <c r="O255" s="20" t="str">
        <f>IF($H255=14,PRODUCT($I255:$K255),"")</f>
        <v/>
      </c>
      <c r="P255" s="20" t="str">
        <f>IF($H255=16,PRODUCT($I255:$K255),"")</f>
        <v/>
      </c>
      <c r="Q255" s="20" t="str">
        <f>IF($H255=18,PRODUCT($I255:$K255),"")</f>
        <v/>
      </c>
      <c r="R255" s="20" t="str">
        <f>IF($H255=20,PRODUCT($I255:$K255),"")</f>
        <v/>
      </c>
      <c r="S255" s="20" t="str">
        <f>IF($H255=22,PRODUCT($I255:$K255),"")</f>
        <v/>
      </c>
      <c r="T255" s="20" t="str">
        <f>IF($H255=24,PRODUCT($I255:$K255),"")</f>
        <v/>
      </c>
      <c r="U255" s="20" t="str">
        <f>IF(COUNT($I255:$K255)=0,"",PRODUCT($I255:$K255))</f>
        <v/>
      </c>
      <c r="V255" s="20" t="str">
        <f>IF($H255="","",U255*$H255^2/162)</f>
        <v/>
      </c>
      <c r="W255" s="24" t="str">
        <f>IF(V255="","",V255/1000)</f>
        <v/>
      </c>
    </row>
    <row r="256" spans="1:23" x14ac:dyDescent="0.25">
      <c r="A256" s="15"/>
      <c r="B256" s="15"/>
      <c r="C256" s="15"/>
      <c r="D256" s="15"/>
      <c r="E256" s="15"/>
      <c r="F256" s="19" t="str">
        <f>IFERROR(VLOOKUP($E256,'POZ &amp; FİYAT'!$A$5:$C$44,3,FALSE),"")</f>
        <v/>
      </c>
      <c r="G256" s="15"/>
      <c r="H256" s="16"/>
      <c r="I256" s="16"/>
      <c r="J256" s="16"/>
      <c r="K256" s="16"/>
      <c r="L256" s="20" t="str">
        <f>IF($H256=8,PRODUCT($I256:$K256),"")</f>
        <v/>
      </c>
      <c r="M256" s="20" t="str">
        <f>IF($H256=10,PRODUCT($I256:$K256),"")</f>
        <v/>
      </c>
      <c r="N256" s="20" t="str">
        <f>IF($H256=12,PRODUCT($I256:$K256),"")</f>
        <v/>
      </c>
      <c r="O256" s="20" t="str">
        <f>IF($H256=14,PRODUCT($I256:$K256),"")</f>
        <v/>
      </c>
      <c r="P256" s="20" t="str">
        <f>IF($H256=16,PRODUCT($I256:$K256),"")</f>
        <v/>
      </c>
      <c r="Q256" s="20" t="str">
        <f>IF($H256=18,PRODUCT($I256:$K256),"")</f>
        <v/>
      </c>
      <c r="R256" s="20" t="str">
        <f>IF($H256=20,PRODUCT($I256:$K256),"")</f>
        <v/>
      </c>
      <c r="S256" s="20" t="str">
        <f>IF($H256=22,PRODUCT($I256:$K256),"")</f>
        <v/>
      </c>
      <c r="T256" s="20" t="str">
        <f>IF($H256=24,PRODUCT($I256:$K256),"")</f>
        <v/>
      </c>
      <c r="U256" s="20" t="str">
        <f>IF(COUNT($I256:$K256)=0,"",PRODUCT($I256:$K256))</f>
        <v/>
      </c>
      <c r="V256" s="20" t="str">
        <f>IF($H256="","",U256*$H256^2/162)</f>
        <v/>
      </c>
      <c r="W256" s="24" t="str">
        <f>IF(V256="","",V256/1000)</f>
        <v/>
      </c>
    </row>
    <row r="257" spans="1:23" x14ac:dyDescent="0.25">
      <c r="A257" s="17"/>
      <c r="B257" s="17"/>
      <c r="C257" s="17"/>
      <c r="D257" s="17"/>
      <c r="E257" s="17"/>
      <c r="F257" s="19" t="str">
        <f>IFERROR(VLOOKUP($E257,'POZ &amp; FİYAT'!$A$5:$C$44,3,FALSE),"")</f>
        <v/>
      </c>
      <c r="G257" s="17"/>
      <c r="H257" s="18"/>
      <c r="I257" s="18"/>
      <c r="J257" s="18"/>
      <c r="K257" s="18"/>
      <c r="L257" s="20" t="str">
        <f>IF($H257=8,PRODUCT($I257:$K257),"")</f>
        <v/>
      </c>
      <c r="M257" s="20" t="str">
        <f>IF($H257=10,PRODUCT($I257:$K257),"")</f>
        <v/>
      </c>
      <c r="N257" s="20" t="str">
        <f>IF($H257=12,PRODUCT($I257:$K257),"")</f>
        <v/>
      </c>
      <c r="O257" s="20" t="str">
        <f>IF($H257=14,PRODUCT($I257:$K257),"")</f>
        <v/>
      </c>
      <c r="P257" s="20" t="str">
        <f>IF($H257=16,PRODUCT($I257:$K257),"")</f>
        <v/>
      </c>
      <c r="Q257" s="20" t="str">
        <f>IF($H257=18,PRODUCT($I257:$K257),"")</f>
        <v/>
      </c>
      <c r="R257" s="20" t="str">
        <f>IF($H257=20,PRODUCT($I257:$K257),"")</f>
        <v/>
      </c>
      <c r="S257" s="20" t="str">
        <f>IF($H257=22,PRODUCT($I257:$K257),"")</f>
        <v/>
      </c>
      <c r="T257" s="20" t="str">
        <f>IF($H257=24,PRODUCT($I257:$K257),"")</f>
        <v/>
      </c>
      <c r="U257" s="20" t="str">
        <f>IF(COUNT($I257:$K257)=0,"",PRODUCT($I257:$K257))</f>
        <v/>
      </c>
      <c r="V257" s="20" t="str">
        <f>IF($H257="","",U257*$H257^2/162)</f>
        <v/>
      </c>
      <c r="W257" s="24" t="str">
        <f>IF(V257="","",V257/1000)</f>
        <v/>
      </c>
    </row>
    <row r="258" spans="1:23" x14ac:dyDescent="0.25">
      <c r="A258" s="15"/>
      <c r="B258" s="15"/>
      <c r="C258" s="15"/>
      <c r="D258" s="15"/>
      <c r="E258" s="15"/>
      <c r="F258" s="19" t="str">
        <f>IFERROR(VLOOKUP($E258,'POZ &amp; FİYAT'!$A$5:$C$44,3,FALSE),"")</f>
        <v/>
      </c>
      <c r="G258" s="15"/>
      <c r="H258" s="16"/>
      <c r="I258" s="16"/>
      <c r="J258" s="16"/>
      <c r="K258" s="16"/>
      <c r="L258" s="20" t="str">
        <f>IF($H258=8,PRODUCT($I258:$K258),"")</f>
        <v/>
      </c>
      <c r="M258" s="20" t="str">
        <f>IF($H258=10,PRODUCT($I258:$K258),"")</f>
        <v/>
      </c>
      <c r="N258" s="20" t="str">
        <f>IF($H258=12,PRODUCT($I258:$K258),"")</f>
        <v/>
      </c>
      <c r="O258" s="20" t="str">
        <f>IF($H258=14,PRODUCT($I258:$K258),"")</f>
        <v/>
      </c>
      <c r="P258" s="20" t="str">
        <f>IF($H258=16,PRODUCT($I258:$K258),"")</f>
        <v/>
      </c>
      <c r="Q258" s="20" t="str">
        <f>IF($H258=18,PRODUCT($I258:$K258),"")</f>
        <v/>
      </c>
      <c r="R258" s="20" t="str">
        <f>IF($H258=20,PRODUCT($I258:$K258),"")</f>
        <v/>
      </c>
      <c r="S258" s="20" t="str">
        <f>IF($H258=22,PRODUCT($I258:$K258),"")</f>
        <v/>
      </c>
      <c r="T258" s="20" t="str">
        <f>IF($H258=24,PRODUCT($I258:$K258),"")</f>
        <v/>
      </c>
      <c r="U258" s="20" t="str">
        <f>IF(COUNT($I258:$K258)=0,"",PRODUCT($I258:$K258))</f>
        <v/>
      </c>
      <c r="V258" s="20" t="str">
        <f>IF($H258="","",U258*$H258^2/162)</f>
        <v/>
      </c>
      <c r="W258" s="24" t="str">
        <f>IF(V258="","",V258/1000)</f>
        <v/>
      </c>
    </row>
    <row r="259" spans="1:23" x14ac:dyDescent="0.25">
      <c r="A259" s="17"/>
      <c r="B259" s="17"/>
      <c r="C259" s="17"/>
      <c r="D259" s="17"/>
      <c r="E259" s="17"/>
      <c r="F259" s="19" t="str">
        <f>IFERROR(VLOOKUP($E259,'POZ &amp; FİYAT'!$A$5:$C$44,3,FALSE),"")</f>
        <v/>
      </c>
      <c r="G259" s="17"/>
      <c r="H259" s="18"/>
      <c r="I259" s="18"/>
      <c r="J259" s="18"/>
      <c r="K259" s="18"/>
      <c r="L259" s="20" t="str">
        <f>IF($H259=8,PRODUCT($I259:$K259),"")</f>
        <v/>
      </c>
      <c r="M259" s="20" t="str">
        <f>IF($H259=10,PRODUCT($I259:$K259),"")</f>
        <v/>
      </c>
      <c r="N259" s="20" t="str">
        <f>IF($H259=12,PRODUCT($I259:$K259),"")</f>
        <v/>
      </c>
      <c r="O259" s="20" t="str">
        <f>IF($H259=14,PRODUCT($I259:$K259),"")</f>
        <v/>
      </c>
      <c r="P259" s="20" t="str">
        <f>IF($H259=16,PRODUCT($I259:$K259),"")</f>
        <v/>
      </c>
      <c r="Q259" s="20" t="str">
        <f>IF($H259=18,PRODUCT($I259:$K259),"")</f>
        <v/>
      </c>
      <c r="R259" s="20" t="str">
        <f>IF($H259=20,PRODUCT($I259:$K259),"")</f>
        <v/>
      </c>
      <c r="S259" s="20" t="str">
        <f>IF($H259=22,PRODUCT($I259:$K259),"")</f>
        <v/>
      </c>
      <c r="T259" s="20" t="str">
        <f>IF($H259=24,PRODUCT($I259:$K259),"")</f>
        <v/>
      </c>
      <c r="U259" s="20" t="str">
        <f>IF(COUNT($I259:$K259)=0,"",PRODUCT($I259:$K259))</f>
        <v/>
      </c>
      <c r="V259" s="20" t="str">
        <f>IF($H259="","",U259*$H259^2/162)</f>
        <v/>
      </c>
      <c r="W259" s="24" t="str">
        <f>IF(V259="","",V259/1000)</f>
        <v/>
      </c>
    </row>
    <row r="260" spans="1:23" x14ac:dyDescent="0.25">
      <c r="A260" s="15"/>
      <c r="B260" s="15"/>
      <c r="C260" s="15"/>
      <c r="D260" s="15"/>
      <c r="E260" s="15"/>
      <c r="F260" s="19" t="str">
        <f>IFERROR(VLOOKUP($E260,'POZ &amp; FİYAT'!$A$5:$C$44,3,FALSE),"")</f>
        <v/>
      </c>
      <c r="G260" s="15"/>
      <c r="H260" s="16"/>
      <c r="I260" s="16"/>
      <c r="J260" s="16"/>
      <c r="K260" s="16"/>
      <c r="L260" s="20" t="str">
        <f>IF($H260=8,PRODUCT($I260:$K260),"")</f>
        <v/>
      </c>
      <c r="M260" s="20" t="str">
        <f>IF($H260=10,PRODUCT($I260:$K260),"")</f>
        <v/>
      </c>
      <c r="N260" s="20" t="str">
        <f>IF($H260=12,PRODUCT($I260:$K260),"")</f>
        <v/>
      </c>
      <c r="O260" s="20" t="str">
        <f>IF($H260=14,PRODUCT($I260:$K260),"")</f>
        <v/>
      </c>
      <c r="P260" s="20" t="str">
        <f>IF($H260=16,PRODUCT($I260:$K260),"")</f>
        <v/>
      </c>
      <c r="Q260" s="20" t="str">
        <f>IF($H260=18,PRODUCT($I260:$K260),"")</f>
        <v/>
      </c>
      <c r="R260" s="20" t="str">
        <f>IF($H260=20,PRODUCT($I260:$K260),"")</f>
        <v/>
      </c>
      <c r="S260" s="20" t="str">
        <f>IF($H260=22,PRODUCT($I260:$K260),"")</f>
        <v/>
      </c>
      <c r="T260" s="20" t="str">
        <f>IF($H260=24,PRODUCT($I260:$K260),"")</f>
        <v/>
      </c>
      <c r="U260" s="20" t="str">
        <f>IF(COUNT($I260:$K260)=0,"",PRODUCT($I260:$K260))</f>
        <v/>
      </c>
      <c r="V260" s="20" t="str">
        <f>IF($H260="","",U260*$H260^2/162)</f>
        <v/>
      </c>
      <c r="W260" s="24" t="str">
        <f>IF(V260="","",V260/1000)</f>
        <v/>
      </c>
    </row>
    <row r="261" spans="1:23" x14ac:dyDescent="0.25">
      <c r="A261" s="17"/>
      <c r="B261" s="17"/>
      <c r="C261" s="17"/>
      <c r="D261" s="17"/>
      <c r="E261" s="17"/>
      <c r="F261" s="19" t="str">
        <f>IFERROR(VLOOKUP($E261,'POZ &amp; FİYAT'!$A$5:$C$44,3,FALSE),"")</f>
        <v/>
      </c>
      <c r="G261" s="17"/>
      <c r="H261" s="18"/>
      <c r="I261" s="18"/>
      <c r="J261" s="18"/>
      <c r="K261" s="18"/>
      <c r="L261" s="20" t="str">
        <f>IF($H261=8,PRODUCT($I261:$K261),"")</f>
        <v/>
      </c>
      <c r="M261" s="20" t="str">
        <f>IF($H261=10,PRODUCT($I261:$K261),"")</f>
        <v/>
      </c>
      <c r="N261" s="20" t="str">
        <f>IF($H261=12,PRODUCT($I261:$K261),"")</f>
        <v/>
      </c>
      <c r="O261" s="20" t="str">
        <f>IF($H261=14,PRODUCT($I261:$K261),"")</f>
        <v/>
      </c>
      <c r="P261" s="20" t="str">
        <f>IF($H261=16,PRODUCT($I261:$K261),"")</f>
        <v/>
      </c>
      <c r="Q261" s="20" t="str">
        <f>IF($H261=18,PRODUCT($I261:$K261),"")</f>
        <v/>
      </c>
      <c r="R261" s="20" t="str">
        <f>IF($H261=20,PRODUCT($I261:$K261),"")</f>
        <v/>
      </c>
      <c r="S261" s="20" t="str">
        <f>IF($H261=22,PRODUCT($I261:$K261),"")</f>
        <v/>
      </c>
      <c r="T261" s="20" t="str">
        <f>IF($H261=24,PRODUCT($I261:$K261),"")</f>
        <v/>
      </c>
      <c r="U261" s="20" t="str">
        <f>IF(COUNT($I261:$K261)=0,"",PRODUCT($I261:$K261))</f>
        <v/>
      </c>
      <c r="V261" s="20" t="str">
        <f>IF($H261="","",U261*$H261^2/162)</f>
        <v/>
      </c>
      <c r="W261" s="24" t="str">
        <f>IF(V261="","",V261/1000)</f>
        <v/>
      </c>
    </row>
    <row r="262" spans="1:23" x14ac:dyDescent="0.25">
      <c r="A262" s="15"/>
      <c r="B262" s="15"/>
      <c r="C262" s="15"/>
      <c r="D262" s="15"/>
      <c r="E262" s="15"/>
      <c r="F262" s="19" t="str">
        <f>IFERROR(VLOOKUP($E262,'POZ &amp; FİYAT'!$A$5:$C$44,3,FALSE),"")</f>
        <v/>
      </c>
      <c r="G262" s="15"/>
      <c r="H262" s="16"/>
      <c r="I262" s="16"/>
      <c r="J262" s="16"/>
      <c r="K262" s="16"/>
      <c r="L262" s="20" t="str">
        <f>IF($H262=8,PRODUCT($I262:$K262),"")</f>
        <v/>
      </c>
      <c r="M262" s="20" t="str">
        <f>IF($H262=10,PRODUCT($I262:$K262),"")</f>
        <v/>
      </c>
      <c r="N262" s="20" t="str">
        <f>IF($H262=12,PRODUCT($I262:$K262),"")</f>
        <v/>
      </c>
      <c r="O262" s="20" t="str">
        <f>IF($H262=14,PRODUCT($I262:$K262),"")</f>
        <v/>
      </c>
      <c r="P262" s="20" t="str">
        <f>IF($H262=16,PRODUCT($I262:$K262),"")</f>
        <v/>
      </c>
      <c r="Q262" s="20" t="str">
        <f>IF($H262=18,PRODUCT($I262:$K262),"")</f>
        <v/>
      </c>
      <c r="R262" s="20" t="str">
        <f>IF($H262=20,PRODUCT($I262:$K262),"")</f>
        <v/>
      </c>
      <c r="S262" s="20" t="str">
        <f>IF($H262=22,PRODUCT($I262:$K262),"")</f>
        <v/>
      </c>
      <c r="T262" s="20" t="str">
        <f>IF($H262=24,PRODUCT($I262:$K262),"")</f>
        <v/>
      </c>
      <c r="U262" s="20" t="str">
        <f>IF(COUNT($I262:$K262)=0,"",PRODUCT($I262:$K262))</f>
        <v/>
      </c>
      <c r="V262" s="20" t="str">
        <f>IF($H262="","",U262*$H262^2/162)</f>
        <v/>
      </c>
      <c r="W262" s="24" t="str">
        <f>IF(V262="","",V262/1000)</f>
        <v/>
      </c>
    </row>
    <row r="263" spans="1:23" x14ac:dyDescent="0.25">
      <c r="A263" s="17"/>
      <c r="B263" s="17"/>
      <c r="C263" s="17"/>
      <c r="D263" s="17"/>
      <c r="E263" s="17"/>
      <c r="F263" s="19" t="str">
        <f>IFERROR(VLOOKUP($E263,'POZ &amp; FİYAT'!$A$5:$C$44,3,FALSE),"")</f>
        <v/>
      </c>
      <c r="G263" s="17"/>
      <c r="H263" s="18"/>
      <c r="I263" s="18"/>
      <c r="J263" s="18"/>
      <c r="K263" s="18"/>
      <c r="L263" s="20" t="str">
        <f>IF($H263=8,PRODUCT($I263:$K263),"")</f>
        <v/>
      </c>
      <c r="M263" s="20" t="str">
        <f>IF($H263=10,PRODUCT($I263:$K263),"")</f>
        <v/>
      </c>
      <c r="N263" s="20" t="str">
        <f>IF($H263=12,PRODUCT($I263:$K263),"")</f>
        <v/>
      </c>
      <c r="O263" s="20" t="str">
        <f>IF($H263=14,PRODUCT($I263:$K263),"")</f>
        <v/>
      </c>
      <c r="P263" s="20" t="str">
        <f>IF($H263=16,PRODUCT($I263:$K263),"")</f>
        <v/>
      </c>
      <c r="Q263" s="20" t="str">
        <f>IF($H263=18,PRODUCT($I263:$K263),"")</f>
        <v/>
      </c>
      <c r="R263" s="20" t="str">
        <f>IF($H263=20,PRODUCT($I263:$K263),"")</f>
        <v/>
      </c>
      <c r="S263" s="20" t="str">
        <f>IF($H263=22,PRODUCT($I263:$K263),"")</f>
        <v/>
      </c>
      <c r="T263" s="20" t="str">
        <f>IF($H263=24,PRODUCT($I263:$K263),"")</f>
        <v/>
      </c>
      <c r="U263" s="20" t="str">
        <f>IF(COUNT($I263:$K263)=0,"",PRODUCT($I263:$K263))</f>
        <v/>
      </c>
      <c r="V263" s="20" t="str">
        <f>IF($H263="","",U263*$H263^2/162)</f>
        <v/>
      </c>
      <c r="W263" s="24" t="str">
        <f>IF(V263="","",V263/1000)</f>
        <v/>
      </c>
    </row>
    <row r="264" spans="1:23" x14ac:dyDescent="0.25">
      <c r="A264" s="15"/>
      <c r="B264" s="15"/>
      <c r="C264" s="15"/>
      <c r="D264" s="15"/>
      <c r="E264" s="15"/>
      <c r="F264" s="19" t="str">
        <f>IFERROR(VLOOKUP($E264,'POZ &amp; FİYAT'!$A$5:$C$44,3,FALSE),"")</f>
        <v/>
      </c>
      <c r="G264" s="15"/>
      <c r="H264" s="16"/>
      <c r="I264" s="16"/>
      <c r="J264" s="16"/>
      <c r="K264" s="16"/>
      <c r="L264" s="20" t="str">
        <f>IF($H264=8,PRODUCT($I264:$K264),"")</f>
        <v/>
      </c>
      <c r="M264" s="20" t="str">
        <f>IF($H264=10,PRODUCT($I264:$K264),"")</f>
        <v/>
      </c>
      <c r="N264" s="20" t="str">
        <f>IF($H264=12,PRODUCT($I264:$K264),"")</f>
        <v/>
      </c>
      <c r="O264" s="20" t="str">
        <f>IF($H264=14,PRODUCT($I264:$K264),"")</f>
        <v/>
      </c>
      <c r="P264" s="20" t="str">
        <f>IF($H264=16,PRODUCT($I264:$K264),"")</f>
        <v/>
      </c>
      <c r="Q264" s="20" t="str">
        <f>IF($H264=18,PRODUCT($I264:$K264),"")</f>
        <v/>
      </c>
      <c r="R264" s="20" t="str">
        <f>IF($H264=20,PRODUCT($I264:$K264),"")</f>
        <v/>
      </c>
      <c r="S264" s="20" t="str">
        <f>IF($H264=22,PRODUCT($I264:$K264),"")</f>
        <v/>
      </c>
      <c r="T264" s="20" t="str">
        <f>IF($H264=24,PRODUCT($I264:$K264),"")</f>
        <v/>
      </c>
      <c r="U264" s="20" t="str">
        <f>IF(COUNT($I264:$K264)=0,"",PRODUCT($I264:$K264))</f>
        <v/>
      </c>
      <c r="V264" s="20" t="str">
        <f>IF($H264="","",U264*$H264^2/162)</f>
        <v/>
      </c>
      <c r="W264" s="24" t="str">
        <f>IF(V264="","",V264/1000)</f>
        <v/>
      </c>
    </row>
    <row r="265" spans="1:23" x14ac:dyDescent="0.25">
      <c r="A265" s="17"/>
      <c r="B265" s="17"/>
      <c r="C265" s="17"/>
      <c r="D265" s="17"/>
      <c r="E265" s="17"/>
      <c r="F265" s="19" t="str">
        <f>IFERROR(VLOOKUP($E265,'POZ &amp; FİYAT'!$A$5:$C$44,3,FALSE),"")</f>
        <v/>
      </c>
      <c r="G265" s="17"/>
      <c r="H265" s="18"/>
      <c r="I265" s="18"/>
      <c r="J265" s="18"/>
      <c r="K265" s="18"/>
      <c r="L265" s="20" t="str">
        <f>IF($H265=8,PRODUCT($I265:$K265),"")</f>
        <v/>
      </c>
      <c r="M265" s="20" t="str">
        <f>IF($H265=10,PRODUCT($I265:$K265),"")</f>
        <v/>
      </c>
      <c r="N265" s="20" t="str">
        <f>IF($H265=12,PRODUCT($I265:$K265),"")</f>
        <v/>
      </c>
      <c r="O265" s="20" t="str">
        <f>IF($H265=14,PRODUCT($I265:$K265),"")</f>
        <v/>
      </c>
      <c r="P265" s="20" t="str">
        <f>IF($H265=16,PRODUCT($I265:$K265),"")</f>
        <v/>
      </c>
      <c r="Q265" s="20" t="str">
        <f>IF($H265=18,PRODUCT($I265:$K265),"")</f>
        <v/>
      </c>
      <c r="R265" s="20" t="str">
        <f>IF($H265=20,PRODUCT($I265:$K265),"")</f>
        <v/>
      </c>
      <c r="S265" s="20" t="str">
        <f>IF($H265=22,PRODUCT($I265:$K265),"")</f>
        <v/>
      </c>
      <c r="T265" s="20" t="str">
        <f>IF($H265=24,PRODUCT($I265:$K265),"")</f>
        <v/>
      </c>
      <c r="U265" s="20" t="str">
        <f>IF(COUNT($I265:$K265)=0,"",PRODUCT($I265:$K265))</f>
        <v/>
      </c>
      <c r="V265" s="20" t="str">
        <f>IF($H265="","",U265*$H265^2/162)</f>
        <v/>
      </c>
      <c r="W265" s="24" t="str">
        <f>IF(V265="","",V265/1000)</f>
        <v/>
      </c>
    </row>
    <row r="266" spans="1:23" x14ac:dyDescent="0.25">
      <c r="A266" s="15"/>
      <c r="B266" s="15"/>
      <c r="C266" s="15"/>
      <c r="D266" s="15"/>
      <c r="E266" s="15"/>
      <c r="F266" s="19" t="str">
        <f>IFERROR(VLOOKUP($E266,'POZ &amp; FİYAT'!$A$5:$C$44,3,FALSE),"")</f>
        <v/>
      </c>
      <c r="G266" s="15"/>
      <c r="H266" s="16"/>
      <c r="I266" s="16"/>
      <c r="J266" s="16"/>
      <c r="K266" s="16"/>
      <c r="L266" s="20" t="str">
        <f>IF($H266=8,PRODUCT($I266:$K266),"")</f>
        <v/>
      </c>
      <c r="M266" s="20" t="str">
        <f>IF($H266=10,PRODUCT($I266:$K266),"")</f>
        <v/>
      </c>
      <c r="N266" s="20" t="str">
        <f>IF($H266=12,PRODUCT($I266:$K266),"")</f>
        <v/>
      </c>
      <c r="O266" s="20" t="str">
        <f>IF($H266=14,PRODUCT($I266:$K266),"")</f>
        <v/>
      </c>
      <c r="P266" s="20" t="str">
        <f>IF($H266=16,PRODUCT($I266:$K266),"")</f>
        <v/>
      </c>
      <c r="Q266" s="20" t="str">
        <f>IF($H266=18,PRODUCT($I266:$K266),"")</f>
        <v/>
      </c>
      <c r="R266" s="20" t="str">
        <f>IF($H266=20,PRODUCT($I266:$K266),"")</f>
        <v/>
      </c>
      <c r="S266" s="20" t="str">
        <f>IF($H266=22,PRODUCT($I266:$K266),"")</f>
        <v/>
      </c>
      <c r="T266" s="20" t="str">
        <f>IF($H266=24,PRODUCT($I266:$K266),"")</f>
        <v/>
      </c>
      <c r="U266" s="20" t="str">
        <f>IF(COUNT($I266:$K266)=0,"",PRODUCT($I266:$K266))</f>
        <v/>
      </c>
      <c r="V266" s="20" t="str">
        <f>IF($H266="","",U266*$H266^2/162)</f>
        <v/>
      </c>
      <c r="W266" s="24" t="str">
        <f>IF(V266="","",V266/1000)</f>
        <v/>
      </c>
    </row>
    <row r="267" spans="1:23" x14ac:dyDescent="0.25">
      <c r="A267" s="17"/>
      <c r="B267" s="17"/>
      <c r="C267" s="17"/>
      <c r="D267" s="17"/>
      <c r="E267" s="17"/>
      <c r="F267" s="19" t="str">
        <f>IFERROR(VLOOKUP($E267,'POZ &amp; FİYAT'!$A$5:$C$44,3,FALSE),"")</f>
        <v/>
      </c>
      <c r="G267" s="17"/>
      <c r="H267" s="18"/>
      <c r="I267" s="18"/>
      <c r="J267" s="18"/>
      <c r="K267" s="18"/>
      <c r="L267" s="20" t="str">
        <f>IF($H267=8,PRODUCT($I267:$K267),"")</f>
        <v/>
      </c>
      <c r="M267" s="20" t="str">
        <f>IF($H267=10,PRODUCT($I267:$K267),"")</f>
        <v/>
      </c>
      <c r="N267" s="20" t="str">
        <f>IF($H267=12,PRODUCT($I267:$K267),"")</f>
        <v/>
      </c>
      <c r="O267" s="20" t="str">
        <f>IF($H267=14,PRODUCT($I267:$K267),"")</f>
        <v/>
      </c>
      <c r="P267" s="20" t="str">
        <f>IF($H267=16,PRODUCT($I267:$K267),"")</f>
        <v/>
      </c>
      <c r="Q267" s="20" t="str">
        <f>IF($H267=18,PRODUCT($I267:$K267),"")</f>
        <v/>
      </c>
      <c r="R267" s="20" t="str">
        <f>IF($H267=20,PRODUCT($I267:$K267),"")</f>
        <v/>
      </c>
      <c r="S267" s="20" t="str">
        <f>IF($H267=22,PRODUCT($I267:$K267),"")</f>
        <v/>
      </c>
      <c r="T267" s="20" t="str">
        <f>IF($H267=24,PRODUCT($I267:$K267),"")</f>
        <v/>
      </c>
      <c r="U267" s="20" t="str">
        <f>IF(COUNT($I267:$K267)=0,"",PRODUCT($I267:$K267))</f>
        <v/>
      </c>
      <c r="V267" s="20" t="str">
        <f>IF($H267="","",U267*$H267^2/162)</f>
        <v/>
      </c>
      <c r="W267" s="24" t="str">
        <f>IF(V267="","",V267/1000)</f>
        <v/>
      </c>
    </row>
    <row r="268" spans="1:23" x14ac:dyDescent="0.25">
      <c r="A268" s="15"/>
      <c r="B268" s="15"/>
      <c r="C268" s="15"/>
      <c r="D268" s="15"/>
      <c r="E268" s="15"/>
      <c r="F268" s="19" t="str">
        <f>IFERROR(VLOOKUP($E268,'POZ &amp; FİYAT'!$A$5:$C$44,3,FALSE),"")</f>
        <v/>
      </c>
      <c r="G268" s="15"/>
      <c r="H268" s="16"/>
      <c r="I268" s="16"/>
      <c r="J268" s="16"/>
      <c r="K268" s="16"/>
      <c r="L268" s="20" t="str">
        <f>IF($H268=8,PRODUCT($I268:$K268),"")</f>
        <v/>
      </c>
      <c r="M268" s="20" t="str">
        <f>IF($H268=10,PRODUCT($I268:$K268),"")</f>
        <v/>
      </c>
      <c r="N268" s="20" t="str">
        <f>IF($H268=12,PRODUCT($I268:$K268),"")</f>
        <v/>
      </c>
      <c r="O268" s="20" t="str">
        <f>IF($H268=14,PRODUCT($I268:$K268),"")</f>
        <v/>
      </c>
      <c r="P268" s="20" t="str">
        <f>IF($H268=16,PRODUCT($I268:$K268),"")</f>
        <v/>
      </c>
      <c r="Q268" s="20" t="str">
        <f>IF($H268=18,PRODUCT($I268:$K268),"")</f>
        <v/>
      </c>
      <c r="R268" s="20" t="str">
        <f>IF($H268=20,PRODUCT($I268:$K268),"")</f>
        <v/>
      </c>
      <c r="S268" s="20" t="str">
        <f>IF($H268=22,PRODUCT($I268:$K268),"")</f>
        <v/>
      </c>
      <c r="T268" s="20" t="str">
        <f>IF($H268=24,PRODUCT($I268:$K268),"")</f>
        <v/>
      </c>
      <c r="U268" s="20" t="str">
        <f>IF(COUNT($I268:$K268)=0,"",PRODUCT($I268:$K268))</f>
        <v/>
      </c>
      <c r="V268" s="20" t="str">
        <f>IF($H268="","",U268*$H268^2/162)</f>
        <v/>
      </c>
      <c r="W268" s="24" t="str">
        <f>IF(V268="","",V268/1000)</f>
        <v/>
      </c>
    </row>
    <row r="269" spans="1:23" x14ac:dyDescent="0.25">
      <c r="A269" s="17"/>
      <c r="B269" s="17"/>
      <c r="C269" s="17"/>
      <c r="D269" s="17"/>
      <c r="E269" s="17"/>
      <c r="F269" s="19" t="str">
        <f>IFERROR(VLOOKUP($E269,'POZ &amp; FİYAT'!$A$5:$C$44,3,FALSE),"")</f>
        <v/>
      </c>
      <c r="G269" s="17"/>
      <c r="H269" s="18"/>
      <c r="I269" s="18"/>
      <c r="J269" s="18"/>
      <c r="K269" s="18"/>
      <c r="L269" s="20" t="str">
        <f>IF($H269=8,PRODUCT($I269:$K269),"")</f>
        <v/>
      </c>
      <c r="M269" s="20" t="str">
        <f>IF($H269=10,PRODUCT($I269:$K269),"")</f>
        <v/>
      </c>
      <c r="N269" s="20" t="str">
        <f>IF($H269=12,PRODUCT($I269:$K269),"")</f>
        <v/>
      </c>
      <c r="O269" s="20" t="str">
        <f>IF($H269=14,PRODUCT($I269:$K269),"")</f>
        <v/>
      </c>
      <c r="P269" s="20" t="str">
        <f>IF($H269=16,PRODUCT($I269:$K269),"")</f>
        <v/>
      </c>
      <c r="Q269" s="20" t="str">
        <f>IF($H269=18,PRODUCT($I269:$K269),"")</f>
        <v/>
      </c>
      <c r="R269" s="20" t="str">
        <f>IF($H269=20,PRODUCT($I269:$K269),"")</f>
        <v/>
      </c>
      <c r="S269" s="20" t="str">
        <f>IF($H269=22,PRODUCT($I269:$K269),"")</f>
        <v/>
      </c>
      <c r="T269" s="20" t="str">
        <f>IF($H269=24,PRODUCT($I269:$K269),"")</f>
        <v/>
      </c>
      <c r="U269" s="20" t="str">
        <f>IF(COUNT($I269:$K269)=0,"",PRODUCT($I269:$K269))</f>
        <v/>
      </c>
      <c r="V269" s="20" t="str">
        <f>IF($H269="","",U269*$H269^2/162)</f>
        <v/>
      </c>
      <c r="W269" s="24" t="str">
        <f>IF(V269="","",V269/1000)</f>
        <v/>
      </c>
    </row>
    <row r="270" spans="1:23" x14ac:dyDescent="0.25">
      <c r="A270" s="15"/>
      <c r="B270" s="15"/>
      <c r="C270" s="15"/>
      <c r="D270" s="15"/>
      <c r="E270" s="15"/>
      <c r="F270" s="19" t="str">
        <f>IFERROR(VLOOKUP($E270,'POZ &amp; FİYAT'!$A$5:$C$44,3,FALSE),"")</f>
        <v/>
      </c>
      <c r="G270" s="15"/>
      <c r="H270" s="16"/>
      <c r="I270" s="16"/>
      <c r="J270" s="16"/>
      <c r="K270" s="16"/>
      <c r="L270" s="20" t="str">
        <f>IF($H270=8,PRODUCT($I270:$K270),"")</f>
        <v/>
      </c>
      <c r="M270" s="20" t="str">
        <f>IF($H270=10,PRODUCT($I270:$K270),"")</f>
        <v/>
      </c>
      <c r="N270" s="20" t="str">
        <f>IF($H270=12,PRODUCT($I270:$K270),"")</f>
        <v/>
      </c>
      <c r="O270" s="20" t="str">
        <f>IF($H270=14,PRODUCT($I270:$K270),"")</f>
        <v/>
      </c>
      <c r="P270" s="20" t="str">
        <f>IF($H270=16,PRODUCT($I270:$K270),"")</f>
        <v/>
      </c>
      <c r="Q270" s="20" t="str">
        <f>IF($H270=18,PRODUCT($I270:$K270),"")</f>
        <v/>
      </c>
      <c r="R270" s="20" t="str">
        <f>IF($H270=20,PRODUCT($I270:$K270),"")</f>
        <v/>
      </c>
      <c r="S270" s="20" t="str">
        <f>IF($H270=22,PRODUCT($I270:$K270),"")</f>
        <v/>
      </c>
      <c r="T270" s="20" t="str">
        <f>IF($H270=24,PRODUCT($I270:$K270),"")</f>
        <v/>
      </c>
      <c r="U270" s="20" t="str">
        <f>IF(COUNT($I270:$K270)=0,"",PRODUCT($I270:$K270))</f>
        <v/>
      </c>
      <c r="V270" s="20" t="str">
        <f>IF($H270="","",U270*$H270^2/162)</f>
        <v/>
      </c>
      <c r="W270" s="24" t="str">
        <f>IF(V270="","",V270/1000)</f>
        <v/>
      </c>
    </row>
    <row r="271" spans="1:23" x14ac:dyDescent="0.25">
      <c r="A271" s="17"/>
      <c r="B271" s="17"/>
      <c r="C271" s="17"/>
      <c r="D271" s="17"/>
      <c r="E271" s="17"/>
      <c r="F271" s="19" t="str">
        <f>IFERROR(VLOOKUP($E271,'POZ &amp; FİYAT'!$A$5:$C$44,3,FALSE),"")</f>
        <v/>
      </c>
      <c r="G271" s="17"/>
      <c r="H271" s="18"/>
      <c r="I271" s="18"/>
      <c r="J271" s="18"/>
      <c r="K271" s="18"/>
      <c r="L271" s="20" t="str">
        <f>IF($H271=8,PRODUCT($I271:$K271),"")</f>
        <v/>
      </c>
      <c r="M271" s="20" t="str">
        <f>IF($H271=10,PRODUCT($I271:$K271),"")</f>
        <v/>
      </c>
      <c r="N271" s="20" t="str">
        <f>IF($H271=12,PRODUCT($I271:$K271),"")</f>
        <v/>
      </c>
      <c r="O271" s="20" t="str">
        <f>IF($H271=14,PRODUCT($I271:$K271),"")</f>
        <v/>
      </c>
      <c r="P271" s="20" t="str">
        <f>IF($H271=16,PRODUCT($I271:$K271),"")</f>
        <v/>
      </c>
      <c r="Q271" s="20" t="str">
        <f>IF($H271=18,PRODUCT($I271:$K271),"")</f>
        <v/>
      </c>
      <c r="R271" s="20" t="str">
        <f>IF($H271=20,PRODUCT($I271:$K271),"")</f>
        <v/>
      </c>
      <c r="S271" s="20" t="str">
        <f>IF($H271=22,PRODUCT($I271:$K271),"")</f>
        <v/>
      </c>
      <c r="T271" s="20" t="str">
        <f>IF($H271=24,PRODUCT($I271:$K271),"")</f>
        <v/>
      </c>
      <c r="U271" s="20" t="str">
        <f>IF(COUNT($I271:$K271)=0,"",PRODUCT($I271:$K271))</f>
        <v/>
      </c>
      <c r="V271" s="20" t="str">
        <f>IF($H271="","",U271*$H271^2/162)</f>
        <v/>
      </c>
      <c r="W271" s="24" t="str">
        <f>IF(V271="","",V271/1000)</f>
        <v/>
      </c>
    </row>
    <row r="272" spans="1:23" x14ac:dyDescent="0.25">
      <c r="A272" s="15"/>
      <c r="B272" s="15"/>
      <c r="C272" s="15"/>
      <c r="D272" s="15"/>
      <c r="E272" s="15"/>
      <c r="F272" s="19" t="str">
        <f>IFERROR(VLOOKUP($E272,'POZ &amp; FİYAT'!$A$5:$C$44,3,FALSE),"")</f>
        <v/>
      </c>
      <c r="G272" s="15"/>
      <c r="H272" s="16"/>
      <c r="I272" s="16"/>
      <c r="J272" s="16"/>
      <c r="K272" s="16"/>
      <c r="L272" s="20" t="str">
        <f>IF($H272=8,PRODUCT($I272:$K272),"")</f>
        <v/>
      </c>
      <c r="M272" s="20" t="str">
        <f>IF($H272=10,PRODUCT($I272:$K272),"")</f>
        <v/>
      </c>
      <c r="N272" s="20" t="str">
        <f>IF($H272=12,PRODUCT($I272:$K272),"")</f>
        <v/>
      </c>
      <c r="O272" s="20" t="str">
        <f>IF($H272=14,PRODUCT($I272:$K272),"")</f>
        <v/>
      </c>
      <c r="P272" s="20" t="str">
        <f>IF($H272=16,PRODUCT($I272:$K272),"")</f>
        <v/>
      </c>
      <c r="Q272" s="20" t="str">
        <f>IF($H272=18,PRODUCT($I272:$K272),"")</f>
        <v/>
      </c>
      <c r="R272" s="20" t="str">
        <f>IF($H272=20,PRODUCT($I272:$K272),"")</f>
        <v/>
      </c>
      <c r="S272" s="20" t="str">
        <f>IF($H272=22,PRODUCT($I272:$K272),"")</f>
        <v/>
      </c>
      <c r="T272" s="20" t="str">
        <f>IF($H272=24,PRODUCT($I272:$K272),"")</f>
        <v/>
      </c>
      <c r="U272" s="20" t="str">
        <f>IF(COUNT($I272:$K272)=0,"",PRODUCT($I272:$K272))</f>
        <v/>
      </c>
      <c r="V272" s="20" t="str">
        <f>IF($H272="","",U272*$H272^2/162)</f>
        <v/>
      </c>
      <c r="W272" s="24" t="str">
        <f>IF(V272="","",V272/1000)</f>
        <v/>
      </c>
    </row>
    <row r="273" spans="1:23" x14ac:dyDescent="0.25">
      <c r="A273" s="17"/>
      <c r="B273" s="17"/>
      <c r="C273" s="17"/>
      <c r="D273" s="17"/>
      <c r="E273" s="17"/>
      <c r="F273" s="19" t="str">
        <f>IFERROR(VLOOKUP($E273,'POZ &amp; FİYAT'!$A$5:$C$44,3,FALSE),"")</f>
        <v/>
      </c>
      <c r="G273" s="17"/>
      <c r="H273" s="18"/>
      <c r="I273" s="18"/>
      <c r="J273" s="18"/>
      <c r="K273" s="18"/>
      <c r="L273" s="20" t="str">
        <f>IF($H273=8,PRODUCT($I273:$K273),"")</f>
        <v/>
      </c>
      <c r="M273" s="20" t="str">
        <f>IF($H273=10,PRODUCT($I273:$K273),"")</f>
        <v/>
      </c>
      <c r="N273" s="20" t="str">
        <f>IF($H273=12,PRODUCT($I273:$K273),"")</f>
        <v/>
      </c>
      <c r="O273" s="20" t="str">
        <f>IF($H273=14,PRODUCT($I273:$K273),"")</f>
        <v/>
      </c>
      <c r="P273" s="20" t="str">
        <f>IF($H273=16,PRODUCT($I273:$K273),"")</f>
        <v/>
      </c>
      <c r="Q273" s="20" t="str">
        <f>IF($H273=18,PRODUCT($I273:$K273),"")</f>
        <v/>
      </c>
      <c r="R273" s="20" t="str">
        <f>IF($H273=20,PRODUCT($I273:$K273),"")</f>
        <v/>
      </c>
      <c r="S273" s="20" t="str">
        <f>IF($H273=22,PRODUCT($I273:$K273),"")</f>
        <v/>
      </c>
      <c r="T273" s="20" t="str">
        <f>IF($H273=24,PRODUCT($I273:$K273),"")</f>
        <v/>
      </c>
      <c r="U273" s="20" t="str">
        <f>IF(COUNT($I273:$K273)=0,"",PRODUCT($I273:$K273))</f>
        <v/>
      </c>
      <c r="V273" s="20" t="str">
        <f>IF($H273="","",U273*$H273^2/162)</f>
        <v/>
      </c>
      <c r="W273" s="24" t="str">
        <f>IF(V273="","",V273/1000)</f>
        <v/>
      </c>
    </row>
    <row r="274" spans="1:23" x14ac:dyDescent="0.25">
      <c r="A274" s="15"/>
      <c r="B274" s="15"/>
      <c r="C274" s="15"/>
      <c r="D274" s="15"/>
      <c r="E274" s="15"/>
      <c r="F274" s="19" t="str">
        <f>IFERROR(VLOOKUP($E274,'POZ &amp; FİYAT'!$A$5:$C$44,3,FALSE),"")</f>
        <v/>
      </c>
      <c r="G274" s="15"/>
      <c r="H274" s="16"/>
      <c r="I274" s="16"/>
      <c r="J274" s="16"/>
      <c r="K274" s="16"/>
      <c r="L274" s="20" t="str">
        <f>IF($H274=8,PRODUCT($I274:$K274),"")</f>
        <v/>
      </c>
      <c r="M274" s="20" t="str">
        <f>IF($H274=10,PRODUCT($I274:$K274),"")</f>
        <v/>
      </c>
      <c r="N274" s="20" t="str">
        <f>IF($H274=12,PRODUCT($I274:$K274),"")</f>
        <v/>
      </c>
      <c r="O274" s="20" t="str">
        <f>IF($H274=14,PRODUCT($I274:$K274),"")</f>
        <v/>
      </c>
      <c r="P274" s="20" t="str">
        <f>IF($H274=16,PRODUCT($I274:$K274),"")</f>
        <v/>
      </c>
      <c r="Q274" s="20" t="str">
        <f>IF($H274=18,PRODUCT($I274:$K274),"")</f>
        <v/>
      </c>
      <c r="R274" s="20" t="str">
        <f>IF($H274=20,PRODUCT($I274:$K274),"")</f>
        <v/>
      </c>
      <c r="S274" s="20" t="str">
        <f>IF($H274=22,PRODUCT($I274:$K274),"")</f>
        <v/>
      </c>
      <c r="T274" s="20" t="str">
        <f>IF($H274=24,PRODUCT($I274:$K274),"")</f>
        <v/>
      </c>
      <c r="U274" s="20" t="str">
        <f>IF(COUNT($I274:$K274)=0,"",PRODUCT($I274:$K274))</f>
        <v/>
      </c>
      <c r="V274" s="20" t="str">
        <f>IF($H274="","",U274*$H274^2/162)</f>
        <v/>
      </c>
      <c r="W274" s="24" t="str">
        <f>IF(V274="","",V274/1000)</f>
        <v/>
      </c>
    </row>
    <row r="275" spans="1:23" x14ac:dyDescent="0.25">
      <c r="A275" s="17"/>
      <c r="B275" s="17"/>
      <c r="C275" s="17"/>
      <c r="D275" s="17"/>
      <c r="E275" s="17"/>
      <c r="F275" s="19" t="str">
        <f>IFERROR(VLOOKUP($E275,'POZ &amp; FİYAT'!$A$5:$C$44,3,FALSE),"")</f>
        <v/>
      </c>
      <c r="G275" s="17"/>
      <c r="H275" s="18"/>
      <c r="I275" s="18"/>
      <c r="J275" s="18"/>
      <c r="K275" s="18"/>
      <c r="L275" s="20" t="str">
        <f>IF($H275=8,PRODUCT($I275:$K275),"")</f>
        <v/>
      </c>
      <c r="M275" s="20" t="str">
        <f>IF($H275=10,PRODUCT($I275:$K275),"")</f>
        <v/>
      </c>
      <c r="N275" s="20" t="str">
        <f>IF($H275=12,PRODUCT($I275:$K275),"")</f>
        <v/>
      </c>
      <c r="O275" s="20" t="str">
        <f>IF($H275=14,PRODUCT($I275:$K275),"")</f>
        <v/>
      </c>
      <c r="P275" s="20" t="str">
        <f>IF($H275=16,PRODUCT($I275:$K275),"")</f>
        <v/>
      </c>
      <c r="Q275" s="20" t="str">
        <f>IF($H275=18,PRODUCT($I275:$K275),"")</f>
        <v/>
      </c>
      <c r="R275" s="20" t="str">
        <f>IF($H275=20,PRODUCT($I275:$K275),"")</f>
        <v/>
      </c>
      <c r="S275" s="20" t="str">
        <f>IF($H275=22,PRODUCT($I275:$K275),"")</f>
        <v/>
      </c>
      <c r="T275" s="20" t="str">
        <f>IF($H275=24,PRODUCT($I275:$K275),"")</f>
        <v/>
      </c>
      <c r="U275" s="20" t="str">
        <f>IF(COUNT($I275:$K275)=0,"",PRODUCT($I275:$K275))</f>
        <v/>
      </c>
      <c r="V275" s="20" t="str">
        <f>IF($H275="","",U275*$H275^2/162)</f>
        <v/>
      </c>
      <c r="W275" s="24" t="str">
        <f>IF(V275="","",V275/1000)</f>
        <v/>
      </c>
    </row>
    <row r="276" spans="1:23" x14ac:dyDescent="0.25">
      <c r="A276" s="15"/>
      <c r="B276" s="15"/>
      <c r="C276" s="15"/>
      <c r="D276" s="15"/>
      <c r="E276" s="15"/>
      <c r="F276" s="19" t="str">
        <f>IFERROR(VLOOKUP($E276,'POZ &amp; FİYAT'!$A$5:$C$44,3,FALSE),"")</f>
        <v/>
      </c>
      <c r="G276" s="15"/>
      <c r="H276" s="16"/>
      <c r="I276" s="16"/>
      <c r="J276" s="16"/>
      <c r="K276" s="16"/>
      <c r="L276" s="20" t="str">
        <f>IF($H276=8,PRODUCT($I276:$K276),"")</f>
        <v/>
      </c>
      <c r="M276" s="20" t="str">
        <f>IF($H276=10,PRODUCT($I276:$K276),"")</f>
        <v/>
      </c>
      <c r="N276" s="20" t="str">
        <f>IF($H276=12,PRODUCT($I276:$K276),"")</f>
        <v/>
      </c>
      <c r="O276" s="20" t="str">
        <f>IF($H276=14,PRODUCT($I276:$K276),"")</f>
        <v/>
      </c>
      <c r="P276" s="20" t="str">
        <f>IF($H276=16,PRODUCT($I276:$K276),"")</f>
        <v/>
      </c>
      <c r="Q276" s="20" t="str">
        <f>IF($H276=18,PRODUCT($I276:$K276),"")</f>
        <v/>
      </c>
      <c r="R276" s="20" t="str">
        <f>IF($H276=20,PRODUCT($I276:$K276),"")</f>
        <v/>
      </c>
      <c r="S276" s="20" t="str">
        <f>IF($H276=22,PRODUCT($I276:$K276),"")</f>
        <v/>
      </c>
      <c r="T276" s="20" t="str">
        <f>IF($H276=24,PRODUCT($I276:$K276),"")</f>
        <v/>
      </c>
      <c r="U276" s="20" t="str">
        <f>IF(COUNT($I276:$K276)=0,"",PRODUCT($I276:$K276))</f>
        <v/>
      </c>
      <c r="V276" s="20" t="str">
        <f>IF($H276="","",U276*$H276^2/162)</f>
        <v/>
      </c>
      <c r="W276" s="24" t="str">
        <f>IF(V276="","",V276/1000)</f>
        <v/>
      </c>
    </row>
    <row r="277" spans="1:23" x14ac:dyDescent="0.25">
      <c r="A277" s="17"/>
      <c r="B277" s="17"/>
      <c r="C277" s="17"/>
      <c r="D277" s="17"/>
      <c r="E277" s="17"/>
      <c r="F277" s="19" t="str">
        <f>IFERROR(VLOOKUP($E277,'POZ &amp; FİYAT'!$A$5:$C$44,3,FALSE),"")</f>
        <v/>
      </c>
      <c r="G277" s="17"/>
      <c r="H277" s="18"/>
      <c r="I277" s="18"/>
      <c r="J277" s="18"/>
      <c r="K277" s="18"/>
      <c r="L277" s="20" t="str">
        <f>IF($H277=8,PRODUCT($I277:$K277),"")</f>
        <v/>
      </c>
      <c r="M277" s="20" t="str">
        <f>IF($H277=10,PRODUCT($I277:$K277),"")</f>
        <v/>
      </c>
      <c r="N277" s="20" t="str">
        <f>IF($H277=12,PRODUCT($I277:$K277),"")</f>
        <v/>
      </c>
      <c r="O277" s="20" t="str">
        <f>IF($H277=14,PRODUCT($I277:$K277),"")</f>
        <v/>
      </c>
      <c r="P277" s="20" t="str">
        <f>IF($H277=16,PRODUCT($I277:$K277),"")</f>
        <v/>
      </c>
      <c r="Q277" s="20" t="str">
        <f>IF($H277=18,PRODUCT($I277:$K277),"")</f>
        <v/>
      </c>
      <c r="R277" s="20" t="str">
        <f>IF($H277=20,PRODUCT($I277:$K277),"")</f>
        <v/>
      </c>
      <c r="S277" s="20" t="str">
        <f>IF($H277=22,PRODUCT($I277:$K277),"")</f>
        <v/>
      </c>
      <c r="T277" s="20" t="str">
        <f>IF($H277=24,PRODUCT($I277:$K277),"")</f>
        <v/>
      </c>
      <c r="U277" s="20" t="str">
        <f>IF(COUNT($I277:$K277)=0,"",PRODUCT($I277:$K277))</f>
        <v/>
      </c>
      <c r="V277" s="20" t="str">
        <f>IF($H277="","",U277*$H277^2/162)</f>
        <v/>
      </c>
      <c r="W277" s="24" t="str">
        <f>IF(V277="","",V277/1000)</f>
        <v/>
      </c>
    </row>
    <row r="278" spans="1:23" x14ac:dyDescent="0.25">
      <c r="A278" s="15"/>
      <c r="B278" s="15"/>
      <c r="C278" s="15"/>
      <c r="D278" s="15"/>
      <c r="E278" s="15"/>
      <c r="F278" s="19" t="str">
        <f>IFERROR(VLOOKUP($E278,'POZ &amp; FİYAT'!$A$5:$C$44,3,FALSE),"")</f>
        <v/>
      </c>
      <c r="G278" s="15"/>
      <c r="H278" s="16"/>
      <c r="I278" s="16"/>
      <c r="J278" s="16"/>
      <c r="K278" s="16"/>
      <c r="L278" s="20" t="str">
        <f>IF($H278=8,PRODUCT($I278:$K278),"")</f>
        <v/>
      </c>
      <c r="M278" s="20" t="str">
        <f>IF($H278=10,PRODUCT($I278:$K278),"")</f>
        <v/>
      </c>
      <c r="N278" s="20" t="str">
        <f>IF($H278=12,PRODUCT($I278:$K278),"")</f>
        <v/>
      </c>
      <c r="O278" s="20" t="str">
        <f>IF($H278=14,PRODUCT($I278:$K278),"")</f>
        <v/>
      </c>
      <c r="P278" s="20" t="str">
        <f>IF($H278=16,PRODUCT($I278:$K278),"")</f>
        <v/>
      </c>
      <c r="Q278" s="20" t="str">
        <f>IF($H278=18,PRODUCT($I278:$K278),"")</f>
        <v/>
      </c>
      <c r="R278" s="20" t="str">
        <f>IF($H278=20,PRODUCT($I278:$K278),"")</f>
        <v/>
      </c>
      <c r="S278" s="20" t="str">
        <f>IF($H278=22,PRODUCT($I278:$K278),"")</f>
        <v/>
      </c>
      <c r="T278" s="20" t="str">
        <f>IF($H278=24,PRODUCT($I278:$K278),"")</f>
        <v/>
      </c>
      <c r="U278" s="20" t="str">
        <f>IF(COUNT($I278:$K278)=0,"",PRODUCT($I278:$K278))</f>
        <v/>
      </c>
      <c r="V278" s="20" t="str">
        <f>IF($H278="","",U278*$H278^2/162)</f>
        <v/>
      </c>
      <c r="W278" s="24" t="str">
        <f>IF(V278="","",V278/1000)</f>
        <v/>
      </c>
    </row>
    <row r="279" spans="1:23" x14ac:dyDescent="0.25">
      <c r="A279" s="17"/>
      <c r="B279" s="17"/>
      <c r="C279" s="17"/>
      <c r="D279" s="17"/>
      <c r="E279" s="17"/>
      <c r="F279" s="19" t="str">
        <f>IFERROR(VLOOKUP($E279,'POZ &amp; FİYAT'!$A$5:$C$44,3,FALSE),"")</f>
        <v/>
      </c>
      <c r="G279" s="17"/>
      <c r="H279" s="18"/>
      <c r="I279" s="18"/>
      <c r="J279" s="18"/>
      <c r="K279" s="18"/>
      <c r="L279" s="20" t="str">
        <f>IF($H279=8,PRODUCT($I279:$K279),"")</f>
        <v/>
      </c>
      <c r="M279" s="20" t="str">
        <f>IF($H279=10,PRODUCT($I279:$K279),"")</f>
        <v/>
      </c>
      <c r="N279" s="20" t="str">
        <f>IF($H279=12,PRODUCT($I279:$K279),"")</f>
        <v/>
      </c>
      <c r="O279" s="20" t="str">
        <f>IF($H279=14,PRODUCT($I279:$K279),"")</f>
        <v/>
      </c>
      <c r="P279" s="20" t="str">
        <f>IF($H279=16,PRODUCT($I279:$K279),"")</f>
        <v/>
      </c>
      <c r="Q279" s="20" t="str">
        <f>IF($H279=18,PRODUCT($I279:$K279),"")</f>
        <v/>
      </c>
      <c r="R279" s="20" t="str">
        <f>IF($H279=20,PRODUCT($I279:$K279),"")</f>
        <v/>
      </c>
      <c r="S279" s="20" t="str">
        <f>IF($H279=22,PRODUCT($I279:$K279),"")</f>
        <v/>
      </c>
      <c r="T279" s="20" t="str">
        <f>IF($H279=24,PRODUCT($I279:$K279),"")</f>
        <v/>
      </c>
      <c r="U279" s="20" t="str">
        <f>IF(COUNT($I279:$K279)=0,"",PRODUCT($I279:$K279))</f>
        <v/>
      </c>
      <c r="V279" s="20" t="str">
        <f>IF($H279="","",U279*$H279^2/162)</f>
        <v/>
      </c>
      <c r="W279" s="24" t="str">
        <f>IF(V279="","",V279/1000)</f>
        <v/>
      </c>
    </row>
    <row r="280" spans="1:23" x14ac:dyDescent="0.25">
      <c r="A280" s="15"/>
      <c r="B280" s="15"/>
      <c r="C280" s="15"/>
      <c r="D280" s="15"/>
      <c r="E280" s="15"/>
      <c r="F280" s="19" t="str">
        <f>IFERROR(VLOOKUP($E280,'POZ &amp; FİYAT'!$A$5:$C$44,3,FALSE),"")</f>
        <v/>
      </c>
      <c r="G280" s="15"/>
      <c r="H280" s="16"/>
      <c r="I280" s="16"/>
      <c r="J280" s="16"/>
      <c r="K280" s="16"/>
      <c r="L280" s="20" t="str">
        <f>IF($H280=8,PRODUCT($I280:$K280),"")</f>
        <v/>
      </c>
      <c r="M280" s="20" t="str">
        <f>IF($H280=10,PRODUCT($I280:$K280),"")</f>
        <v/>
      </c>
      <c r="N280" s="20" t="str">
        <f>IF($H280=12,PRODUCT($I280:$K280),"")</f>
        <v/>
      </c>
      <c r="O280" s="20" t="str">
        <f>IF($H280=14,PRODUCT($I280:$K280),"")</f>
        <v/>
      </c>
      <c r="P280" s="20" t="str">
        <f>IF($H280=16,PRODUCT($I280:$K280),"")</f>
        <v/>
      </c>
      <c r="Q280" s="20" t="str">
        <f>IF($H280=18,PRODUCT($I280:$K280),"")</f>
        <v/>
      </c>
      <c r="R280" s="20" t="str">
        <f>IF($H280=20,PRODUCT($I280:$K280),"")</f>
        <v/>
      </c>
      <c r="S280" s="20" t="str">
        <f>IF($H280=22,PRODUCT($I280:$K280),"")</f>
        <v/>
      </c>
      <c r="T280" s="20" t="str">
        <f>IF($H280=24,PRODUCT($I280:$K280),"")</f>
        <v/>
      </c>
      <c r="U280" s="20" t="str">
        <f>IF(COUNT($I280:$K280)=0,"",PRODUCT($I280:$K280))</f>
        <v/>
      </c>
      <c r="V280" s="20" t="str">
        <f>IF($H280="","",U280*$H280^2/162)</f>
        <v/>
      </c>
      <c r="W280" s="24" t="str">
        <f>IF(V280="","",V280/1000)</f>
        <v/>
      </c>
    </row>
    <row r="281" spans="1:23" x14ac:dyDescent="0.25">
      <c r="A281" s="17"/>
      <c r="B281" s="17"/>
      <c r="C281" s="17"/>
      <c r="D281" s="17"/>
      <c r="E281" s="17"/>
      <c r="F281" s="19" t="str">
        <f>IFERROR(VLOOKUP($E281,'POZ &amp; FİYAT'!$A$5:$C$44,3,FALSE),"")</f>
        <v/>
      </c>
      <c r="G281" s="17"/>
      <c r="H281" s="18"/>
      <c r="I281" s="18"/>
      <c r="J281" s="18"/>
      <c r="K281" s="18"/>
      <c r="L281" s="20" t="str">
        <f>IF($H281=8,PRODUCT($I281:$K281),"")</f>
        <v/>
      </c>
      <c r="M281" s="20" t="str">
        <f>IF($H281=10,PRODUCT($I281:$K281),"")</f>
        <v/>
      </c>
      <c r="N281" s="20" t="str">
        <f>IF($H281=12,PRODUCT($I281:$K281),"")</f>
        <v/>
      </c>
      <c r="O281" s="20" t="str">
        <f>IF($H281=14,PRODUCT($I281:$K281),"")</f>
        <v/>
      </c>
      <c r="P281" s="20" t="str">
        <f>IF($H281=16,PRODUCT($I281:$K281),"")</f>
        <v/>
      </c>
      <c r="Q281" s="20" t="str">
        <f>IF($H281=18,PRODUCT($I281:$K281),"")</f>
        <v/>
      </c>
      <c r="R281" s="20" t="str">
        <f>IF($H281=20,PRODUCT($I281:$K281),"")</f>
        <v/>
      </c>
      <c r="S281" s="20" t="str">
        <f>IF($H281=22,PRODUCT($I281:$K281),"")</f>
        <v/>
      </c>
      <c r="T281" s="20" t="str">
        <f>IF($H281=24,PRODUCT($I281:$K281),"")</f>
        <v/>
      </c>
      <c r="U281" s="20" t="str">
        <f>IF(COUNT($I281:$K281)=0,"",PRODUCT($I281:$K281))</f>
        <v/>
      </c>
      <c r="V281" s="20" t="str">
        <f>IF($H281="","",U281*$H281^2/162)</f>
        <v/>
      </c>
      <c r="W281" s="24" t="str">
        <f>IF(V281="","",V281/1000)</f>
        <v/>
      </c>
    </row>
    <row r="282" spans="1:23" x14ac:dyDescent="0.25">
      <c r="A282" s="15"/>
      <c r="B282" s="15"/>
      <c r="C282" s="15"/>
      <c r="D282" s="15"/>
      <c r="E282" s="15"/>
      <c r="F282" s="19" t="str">
        <f>IFERROR(VLOOKUP($E282,'POZ &amp; FİYAT'!$A$5:$C$44,3,FALSE),"")</f>
        <v/>
      </c>
      <c r="G282" s="15"/>
      <c r="H282" s="16"/>
      <c r="I282" s="16"/>
      <c r="J282" s="16"/>
      <c r="K282" s="16"/>
      <c r="L282" s="20" t="str">
        <f>IF($H282=8,PRODUCT($I282:$K282),"")</f>
        <v/>
      </c>
      <c r="M282" s="20" t="str">
        <f>IF($H282=10,PRODUCT($I282:$K282),"")</f>
        <v/>
      </c>
      <c r="N282" s="20" t="str">
        <f>IF($H282=12,PRODUCT($I282:$K282),"")</f>
        <v/>
      </c>
      <c r="O282" s="20" t="str">
        <f>IF($H282=14,PRODUCT($I282:$K282),"")</f>
        <v/>
      </c>
      <c r="P282" s="20" t="str">
        <f>IF($H282=16,PRODUCT($I282:$K282),"")</f>
        <v/>
      </c>
      <c r="Q282" s="20" t="str">
        <f>IF($H282=18,PRODUCT($I282:$K282),"")</f>
        <v/>
      </c>
      <c r="R282" s="20" t="str">
        <f>IF($H282=20,PRODUCT($I282:$K282),"")</f>
        <v/>
      </c>
      <c r="S282" s="20" t="str">
        <f>IF($H282=22,PRODUCT($I282:$K282),"")</f>
        <v/>
      </c>
      <c r="T282" s="20" t="str">
        <f>IF($H282=24,PRODUCT($I282:$K282),"")</f>
        <v/>
      </c>
      <c r="U282" s="20" t="str">
        <f>IF(COUNT($I282:$K282)=0,"",PRODUCT($I282:$K282))</f>
        <v/>
      </c>
      <c r="V282" s="20" t="str">
        <f>IF($H282="","",U282*$H282^2/162)</f>
        <v/>
      </c>
      <c r="W282" s="24" t="str">
        <f>IF(V282="","",V282/1000)</f>
        <v/>
      </c>
    </row>
    <row r="283" spans="1:23" x14ac:dyDescent="0.25">
      <c r="A283" s="17"/>
      <c r="B283" s="17"/>
      <c r="C283" s="17"/>
      <c r="D283" s="17"/>
      <c r="E283" s="17"/>
      <c r="F283" s="19" t="str">
        <f>IFERROR(VLOOKUP($E283,'POZ &amp; FİYAT'!$A$5:$C$44,3,FALSE),"")</f>
        <v/>
      </c>
      <c r="G283" s="17"/>
      <c r="H283" s="18"/>
      <c r="I283" s="18"/>
      <c r="J283" s="18"/>
      <c r="K283" s="18"/>
      <c r="L283" s="20" t="str">
        <f>IF($H283=8,PRODUCT($I283:$K283),"")</f>
        <v/>
      </c>
      <c r="M283" s="20" t="str">
        <f>IF($H283=10,PRODUCT($I283:$K283),"")</f>
        <v/>
      </c>
      <c r="N283" s="20" t="str">
        <f>IF($H283=12,PRODUCT($I283:$K283),"")</f>
        <v/>
      </c>
      <c r="O283" s="20" t="str">
        <f>IF($H283=14,PRODUCT($I283:$K283),"")</f>
        <v/>
      </c>
      <c r="P283" s="20" t="str">
        <f>IF($H283=16,PRODUCT($I283:$K283),"")</f>
        <v/>
      </c>
      <c r="Q283" s="20" t="str">
        <f>IF($H283=18,PRODUCT($I283:$K283),"")</f>
        <v/>
      </c>
      <c r="R283" s="20" t="str">
        <f>IF($H283=20,PRODUCT($I283:$K283),"")</f>
        <v/>
      </c>
      <c r="S283" s="20" t="str">
        <f>IF($H283=22,PRODUCT($I283:$K283),"")</f>
        <v/>
      </c>
      <c r="T283" s="20" t="str">
        <f>IF($H283=24,PRODUCT($I283:$K283),"")</f>
        <v/>
      </c>
      <c r="U283" s="20" t="str">
        <f>IF(COUNT($I283:$K283)=0,"",PRODUCT($I283:$K283))</f>
        <v/>
      </c>
      <c r="V283" s="20" t="str">
        <f>IF($H283="","",U283*$H283^2/162)</f>
        <v/>
      </c>
      <c r="W283" s="24" t="str">
        <f>IF(V283="","",V283/1000)</f>
        <v/>
      </c>
    </row>
    <row r="284" spans="1:23" x14ac:dyDescent="0.25">
      <c r="A284" s="15"/>
      <c r="B284" s="15"/>
      <c r="C284" s="15"/>
      <c r="D284" s="15"/>
      <c r="E284" s="15"/>
      <c r="F284" s="19" t="str">
        <f>IFERROR(VLOOKUP($E284,'POZ &amp; FİYAT'!$A$5:$C$44,3,FALSE),"")</f>
        <v/>
      </c>
      <c r="G284" s="15"/>
      <c r="H284" s="16"/>
      <c r="I284" s="16"/>
      <c r="J284" s="16"/>
      <c r="K284" s="16"/>
      <c r="L284" s="20" t="str">
        <f>IF($H284=8,PRODUCT($I284:$K284),"")</f>
        <v/>
      </c>
      <c r="M284" s="20" t="str">
        <f>IF($H284=10,PRODUCT($I284:$K284),"")</f>
        <v/>
      </c>
      <c r="N284" s="20" t="str">
        <f>IF($H284=12,PRODUCT($I284:$K284),"")</f>
        <v/>
      </c>
      <c r="O284" s="20" t="str">
        <f>IF($H284=14,PRODUCT($I284:$K284),"")</f>
        <v/>
      </c>
      <c r="P284" s="20" t="str">
        <f>IF($H284=16,PRODUCT($I284:$K284),"")</f>
        <v/>
      </c>
      <c r="Q284" s="20" t="str">
        <f>IF($H284=18,PRODUCT($I284:$K284),"")</f>
        <v/>
      </c>
      <c r="R284" s="20" t="str">
        <f>IF($H284=20,PRODUCT($I284:$K284),"")</f>
        <v/>
      </c>
      <c r="S284" s="20" t="str">
        <f>IF($H284=22,PRODUCT($I284:$K284),"")</f>
        <v/>
      </c>
      <c r="T284" s="20" t="str">
        <f>IF($H284=24,PRODUCT($I284:$K284),"")</f>
        <v/>
      </c>
      <c r="U284" s="20" t="str">
        <f>IF(COUNT($I284:$K284)=0,"",PRODUCT($I284:$K284))</f>
        <v/>
      </c>
      <c r="V284" s="20" t="str">
        <f>IF($H284="","",U284*$H284^2/162)</f>
        <v/>
      </c>
      <c r="W284" s="24" t="str">
        <f>IF(V284="","",V284/1000)</f>
        <v/>
      </c>
    </row>
    <row r="285" spans="1:23" x14ac:dyDescent="0.25">
      <c r="A285" s="17"/>
      <c r="B285" s="17"/>
      <c r="C285" s="17"/>
      <c r="D285" s="17"/>
      <c r="E285" s="17"/>
      <c r="F285" s="19" t="str">
        <f>IFERROR(VLOOKUP($E285,'POZ &amp; FİYAT'!$A$5:$C$44,3,FALSE),"")</f>
        <v/>
      </c>
      <c r="G285" s="17"/>
      <c r="H285" s="18"/>
      <c r="I285" s="18"/>
      <c r="J285" s="18"/>
      <c r="K285" s="18"/>
      <c r="L285" s="20" t="str">
        <f>IF($H285=8,PRODUCT($I285:$K285),"")</f>
        <v/>
      </c>
      <c r="M285" s="20" t="str">
        <f>IF($H285=10,PRODUCT($I285:$K285),"")</f>
        <v/>
      </c>
      <c r="N285" s="20" t="str">
        <f>IF($H285=12,PRODUCT($I285:$K285),"")</f>
        <v/>
      </c>
      <c r="O285" s="20" t="str">
        <f>IF($H285=14,PRODUCT($I285:$K285),"")</f>
        <v/>
      </c>
      <c r="P285" s="20" t="str">
        <f>IF($H285=16,PRODUCT($I285:$K285),"")</f>
        <v/>
      </c>
      <c r="Q285" s="20" t="str">
        <f>IF($H285=18,PRODUCT($I285:$K285),"")</f>
        <v/>
      </c>
      <c r="R285" s="20" t="str">
        <f>IF($H285=20,PRODUCT($I285:$K285),"")</f>
        <v/>
      </c>
      <c r="S285" s="20" t="str">
        <f>IF($H285=22,PRODUCT($I285:$K285),"")</f>
        <v/>
      </c>
      <c r="T285" s="20" t="str">
        <f>IF($H285=24,PRODUCT($I285:$K285),"")</f>
        <v/>
      </c>
      <c r="U285" s="20" t="str">
        <f>IF(COUNT($I285:$K285)=0,"",PRODUCT($I285:$K285))</f>
        <v/>
      </c>
      <c r="V285" s="20" t="str">
        <f>IF($H285="","",U285*$H285^2/162)</f>
        <v/>
      </c>
      <c r="W285" s="24" t="str">
        <f>IF(V285="","",V285/1000)</f>
        <v/>
      </c>
    </row>
    <row r="286" spans="1:23" x14ac:dyDescent="0.25">
      <c r="A286" s="15"/>
      <c r="B286" s="15"/>
      <c r="C286" s="15"/>
      <c r="D286" s="15"/>
      <c r="E286" s="15"/>
      <c r="F286" s="19" t="str">
        <f>IFERROR(VLOOKUP($E286,'POZ &amp; FİYAT'!$A$5:$C$44,3,FALSE),"")</f>
        <v/>
      </c>
      <c r="G286" s="15"/>
      <c r="H286" s="16"/>
      <c r="I286" s="16"/>
      <c r="J286" s="16"/>
      <c r="K286" s="16"/>
      <c r="L286" s="20" t="str">
        <f>IF($H286=8,PRODUCT($I286:$K286),"")</f>
        <v/>
      </c>
      <c r="M286" s="20" t="str">
        <f>IF($H286=10,PRODUCT($I286:$K286),"")</f>
        <v/>
      </c>
      <c r="N286" s="20" t="str">
        <f>IF($H286=12,PRODUCT($I286:$K286),"")</f>
        <v/>
      </c>
      <c r="O286" s="20" t="str">
        <f>IF($H286=14,PRODUCT($I286:$K286),"")</f>
        <v/>
      </c>
      <c r="P286" s="20" t="str">
        <f>IF($H286=16,PRODUCT($I286:$K286),"")</f>
        <v/>
      </c>
      <c r="Q286" s="20" t="str">
        <f>IF($H286=18,PRODUCT($I286:$K286),"")</f>
        <v/>
      </c>
      <c r="R286" s="20" t="str">
        <f>IF($H286=20,PRODUCT($I286:$K286),"")</f>
        <v/>
      </c>
      <c r="S286" s="20" t="str">
        <f>IF($H286=22,PRODUCT($I286:$K286),"")</f>
        <v/>
      </c>
      <c r="T286" s="20" t="str">
        <f>IF($H286=24,PRODUCT($I286:$K286),"")</f>
        <v/>
      </c>
      <c r="U286" s="20" t="str">
        <f>IF(COUNT($I286:$K286)=0,"",PRODUCT($I286:$K286))</f>
        <v/>
      </c>
      <c r="V286" s="20" t="str">
        <f>IF($H286="","",U286*$H286^2/162)</f>
        <v/>
      </c>
      <c r="W286" s="24" t="str">
        <f>IF(V286="","",V286/1000)</f>
        <v/>
      </c>
    </row>
    <row r="287" spans="1:23" x14ac:dyDescent="0.25">
      <c r="A287" s="17"/>
      <c r="B287" s="17"/>
      <c r="C287" s="17"/>
      <c r="D287" s="17"/>
      <c r="E287" s="17"/>
      <c r="F287" s="19" t="str">
        <f>IFERROR(VLOOKUP($E287,'POZ &amp; FİYAT'!$A$5:$C$44,3,FALSE),"")</f>
        <v/>
      </c>
      <c r="G287" s="17"/>
      <c r="H287" s="18"/>
      <c r="I287" s="18"/>
      <c r="J287" s="18"/>
      <c r="K287" s="18"/>
      <c r="L287" s="20" t="str">
        <f>IF($H287=8,PRODUCT($I287:$K287),"")</f>
        <v/>
      </c>
      <c r="M287" s="20" t="str">
        <f>IF($H287=10,PRODUCT($I287:$K287),"")</f>
        <v/>
      </c>
      <c r="N287" s="20" t="str">
        <f>IF($H287=12,PRODUCT($I287:$K287),"")</f>
        <v/>
      </c>
      <c r="O287" s="20" t="str">
        <f>IF($H287=14,PRODUCT($I287:$K287),"")</f>
        <v/>
      </c>
      <c r="P287" s="20" t="str">
        <f>IF($H287=16,PRODUCT($I287:$K287),"")</f>
        <v/>
      </c>
      <c r="Q287" s="20" t="str">
        <f>IF($H287=18,PRODUCT($I287:$K287),"")</f>
        <v/>
      </c>
      <c r="R287" s="20" t="str">
        <f>IF($H287=20,PRODUCT($I287:$K287),"")</f>
        <v/>
      </c>
      <c r="S287" s="20" t="str">
        <f>IF($H287=22,PRODUCT($I287:$K287),"")</f>
        <v/>
      </c>
      <c r="T287" s="20" t="str">
        <f>IF($H287=24,PRODUCT($I287:$K287),"")</f>
        <v/>
      </c>
      <c r="U287" s="20" t="str">
        <f>IF(COUNT($I287:$K287)=0,"",PRODUCT($I287:$K287))</f>
        <v/>
      </c>
      <c r="V287" s="20" t="str">
        <f>IF($H287="","",U287*$H287^2/162)</f>
        <v/>
      </c>
      <c r="W287" s="24" t="str">
        <f>IF(V287="","",V287/1000)</f>
        <v/>
      </c>
    </row>
    <row r="288" spans="1:23" x14ac:dyDescent="0.25">
      <c r="A288" s="15"/>
      <c r="B288" s="15"/>
      <c r="C288" s="15"/>
      <c r="D288" s="15"/>
      <c r="E288" s="15"/>
      <c r="F288" s="19" t="str">
        <f>IFERROR(VLOOKUP($E288,'POZ &amp; FİYAT'!$A$5:$C$44,3,FALSE),"")</f>
        <v/>
      </c>
      <c r="G288" s="15"/>
      <c r="H288" s="16"/>
      <c r="I288" s="16"/>
      <c r="J288" s="16"/>
      <c r="K288" s="16"/>
      <c r="L288" s="20" t="str">
        <f>IF($H288=8,PRODUCT($I288:$K288),"")</f>
        <v/>
      </c>
      <c r="M288" s="20" t="str">
        <f>IF($H288=10,PRODUCT($I288:$K288),"")</f>
        <v/>
      </c>
      <c r="N288" s="20" t="str">
        <f>IF($H288=12,PRODUCT($I288:$K288),"")</f>
        <v/>
      </c>
      <c r="O288" s="20" t="str">
        <f>IF($H288=14,PRODUCT($I288:$K288),"")</f>
        <v/>
      </c>
      <c r="P288" s="20" t="str">
        <f>IF($H288=16,PRODUCT($I288:$K288),"")</f>
        <v/>
      </c>
      <c r="Q288" s="20" t="str">
        <f>IF($H288=18,PRODUCT($I288:$K288),"")</f>
        <v/>
      </c>
      <c r="R288" s="20" t="str">
        <f>IF($H288=20,PRODUCT($I288:$K288),"")</f>
        <v/>
      </c>
      <c r="S288" s="20" t="str">
        <f>IF($H288=22,PRODUCT($I288:$K288),"")</f>
        <v/>
      </c>
      <c r="T288" s="20" t="str">
        <f>IF($H288=24,PRODUCT($I288:$K288),"")</f>
        <v/>
      </c>
      <c r="U288" s="20" t="str">
        <f>IF(COUNT($I288:$K288)=0,"",PRODUCT($I288:$K288))</f>
        <v/>
      </c>
      <c r="V288" s="20" t="str">
        <f>IF($H288="","",U288*$H288^2/162)</f>
        <v/>
      </c>
      <c r="W288" s="24" t="str">
        <f>IF(V288="","",V288/1000)</f>
        <v/>
      </c>
    </row>
    <row r="289" spans="1:23" x14ac:dyDescent="0.25">
      <c r="A289" s="17"/>
      <c r="B289" s="17"/>
      <c r="C289" s="17"/>
      <c r="D289" s="17"/>
      <c r="E289" s="17"/>
      <c r="F289" s="19" t="str">
        <f>IFERROR(VLOOKUP($E289,'POZ &amp; FİYAT'!$A$5:$C$44,3,FALSE),"")</f>
        <v/>
      </c>
      <c r="G289" s="17"/>
      <c r="H289" s="18"/>
      <c r="I289" s="18"/>
      <c r="J289" s="18"/>
      <c r="K289" s="18"/>
      <c r="L289" s="20" t="str">
        <f>IF($H289=8,PRODUCT($I289:$K289),"")</f>
        <v/>
      </c>
      <c r="M289" s="20" t="str">
        <f>IF($H289=10,PRODUCT($I289:$K289),"")</f>
        <v/>
      </c>
      <c r="N289" s="20" t="str">
        <f>IF($H289=12,PRODUCT($I289:$K289),"")</f>
        <v/>
      </c>
      <c r="O289" s="20" t="str">
        <f>IF($H289=14,PRODUCT($I289:$K289),"")</f>
        <v/>
      </c>
      <c r="P289" s="20" t="str">
        <f>IF($H289=16,PRODUCT($I289:$K289),"")</f>
        <v/>
      </c>
      <c r="Q289" s="20" t="str">
        <f>IF($H289=18,PRODUCT($I289:$K289),"")</f>
        <v/>
      </c>
      <c r="R289" s="20" t="str">
        <f>IF($H289=20,PRODUCT($I289:$K289),"")</f>
        <v/>
      </c>
      <c r="S289" s="20" t="str">
        <f>IF($H289=22,PRODUCT($I289:$K289),"")</f>
        <v/>
      </c>
      <c r="T289" s="20" t="str">
        <f>IF($H289=24,PRODUCT($I289:$K289),"")</f>
        <v/>
      </c>
      <c r="U289" s="20" t="str">
        <f>IF(COUNT($I289:$K289)=0,"",PRODUCT($I289:$K289))</f>
        <v/>
      </c>
      <c r="V289" s="20" t="str">
        <f>IF($H289="","",U289*$H289^2/162)</f>
        <v/>
      </c>
      <c r="W289" s="24" t="str">
        <f>IF(V289="","",V289/1000)</f>
        <v/>
      </c>
    </row>
    <row r="290" spans="1:23" x14ac:dyDescent="0.25">
      <c r="A290" s="15"/>
      <c r="B290" s="15"/>
      <c r="C290" s="15"/>
      <c r="D290" s="15"/>
      <c r="E290" s="15"/>
      <c r="F290" s="19" t="str">
        <f>IFERROR(VLOOKUP($E290,'POZ &amp; FİYAT'!$A$5:$C$44,3,FALSE),"")</f>
        <v/>
      </c>
      <c r="G290" s="15"/>
      <c r="H290" s="16"/>
      <c r="I290" s="16"/>
      <c r="J290" s="16"/>
      <c r="K290" s="16"/>
      <c r="L290" s="20" t="str">
        <f>IF($H290=8,PRODUCT($I290:$K290),"")</f>
        <v/>
      </c>
      <c r="M290" s="20" t="str">
        <f>IF($H290=10,PRODUCT($I290:$K290),"")</f>
        <v/>
      </c>
      <c r="N290" s="20" t="str">
        <f>IF($H290=12,PRODUCT($I290:$K290),"")</f>
        <v/>
      </c>
      <c r="O290" s="20" t="str">
        <f>IF($H290=14,PRODUCT($I290:$K290),"")</f>
        <v/>
      </c>
      <c r="P290" s="20" t="str">
        <f>IF($H290=16,PRODUCT($I290:$K290),"")</f>
        <v/>
      </c>
      <c r="Q290" s="20" t="str">
        <f>IF($H290=18,PRODUCT($I290:$K290),"")</f>
        <v/>
      </c>
      <c r="R290" s="20" t="str">
        <f>IF($H290=20,PRODUCT($I290:$K290),"")</f>
        <v/>
      </c>
      <c r="S290" s="20" t="str">
        <f>IF($H290=22,PRODUCT($I290:$K290),"")</f>
        <v/>
      </c>
      <c r="T290" s="20" t="str">
        <f>IF($H290=24,PRODUCT($I290:$K290),"")</f>
        <v/>
      </c>
      <c r="U290" s="20" t="str">
        <f>IF(COUNT($I290:$K290)=0,"",PRODUCT($I290:$K290))</f>
        <v/>
      </c>
      <c r="V290" s="20" t="str">
        <f>IF($H290="","",U290*$H290^2/162)</f>
        <v/>
      </c>
      <c r="W290" s="24" t="str">
        <f>IF(V290="","",V290/1000)</f>
        <v/>
      </c>
    </row>
    <row r="291" spans="1:23" x14ac:dyDescent="0.25">
      <c r="A291" s="17"/>
      <c r="B291" s="17"/>
      <c r="C291" s="17"/>
      <c r="D291" s="17"/>
      <c r="E291" s="17"/>
      <c r="F291" s="19" t="str">
        <f>IFERROR(VLOOKUP($E291,'POZ &amp; FİYAT'!$A$5:$C$44,3,FALSE),"")</f>
        <v/>
      </c>
      <c r="G291" s="17"/>
      <c r="H291" s="18"/>
      <c r="I291" s="18"/>
      <c r="J291" s="18"/>
      <c r="K291" s="18"/>
      <c r="L291" s="20" t="str">
        <f>IF($H291=8,PRODUCT($I291:$K291),"")</f>
        <v/>
      </c>
      <c r="M291" s="20" t="str">
        <f>IF($H291=10,PRODUCT($I291:$K291),"")</f>
        <v/>
      </c>
      <c r="N291" s="20" t="str">
        <f>IF($H291=12,PRODUCT($I291:$K291),"")</f>
        <v/>
      </c>
      <c r="O291" s="20" t="str">
        <f>IF($H291=14,PRODUCT($I291:$K291),"")</f>
        <v/>
      </c>
      <c r="P291" s="20" t="str">
        <f>IF($H291=16,PRODUCT($I291:$K291),"")</f>
        <v/>
      </c>
      <c r="Q291" s="20" t="str">
        <f>IF($H291=18,PRODUCT($I291:$K291),"")</f>
        <v/>
      </c>
      <c r="R291" s="20" t="str">
        <f>IF($H291=20,PRODUCT($I291:$K291),"")</f>
        <v/>
      </c>
      <c r="S291" s="20" t="str">
        <f>IF($H291=22,PRODUCT($I291:$K291),"")</f>
        <v/>
      </c>
      <c r="T291" s="20" t="str">
        <f>IF($H291=24,PRODUCT($I291:$K291),"")</f>
        <v/>
      </c>
      <c r="U291" s="20" t="str">
        <f>IF(COUNT($I291:$K291)=0,"",PRODUCT($I291:$K291))</f>
        <v/>
      </c>
      <c r="V291" s="20" t="str">
        <f>IF($H291="","",U291*$H291^2/162)</f>
        <v/>
      </c>
      <c r="W291" s="24" t="str">
        <f>IF(V291="","",V291/1000)</f>
        <v/>
      </c>
    </row>
    <row r="292" spans="1:23" x14ac:dyDescent="0.25">
      <c r="A292" s="15"/>
      <c r="B292" s="15"/>
      <c r="C292" s="15"/>
      <c r="D292" s="15"/>
      <c r="E292" s="15"/>
      <c r="F292" s="19" t="str">
        <f>IFERROR(VLOOKUP($E292,'POZ &amp; FİYAT'!$A$5:$C$44,3,FALSE),"")</f>
        <v/>
      </c>
      <c r="G292" s="15"/>
      <c r="H292" s="16"/>
      <c r="I292" s="16"/>
      <c r="J292" s="16"/>
      <c r="K292" s="16"/>
      <c r="L292" s="20" t="str">
        <f>IF($H292=8,PRODUCT($I292:$K292),"")</f>
        <v/>
      </c>
      <c r="M292" s="20" t="str">
        <f>IF($H292=10,PRODUCT($I292:$K292),"")</f>
        <v/>
      </c>
      <c r="N292" s="20" t="str">
        <f>IF($H292=12,PRODUCT($I292:$K292),"")</f>
        <v/>
      </c>
      <c r="O292" s="20" t="str">
        <f>IF($H292=14,PRODUCT($I292:$K292),"")</f>
        <v/>
      </c>
      <c r="P292" s="20" t="str">
        <f>IF($H292=16,PRODUCT($I292:$K292),"")</f>
        <v/>
      </c>
      <c r="Q292" s="20" t="str">
        <f>IF($H292=18,PRODUCT($I292:$K292),"")</f>
        <v/>
      </c>
      <c r="R292" s="20" t="str">
        <f>IF($H292=20,PRODUCT($I292:$K292),"")</f>
        <v/>
      </c>
      <c r="S292" s="20" t="str">
        <f>IF($H292=22,PRODUCT($I292:$K292),"")</f>
        <v/>
      </c>
      <c r="T292" s="20" t="str">
        <f>IF($H292=24,PRODUCT($I292:$K292),"")</f>
        <v/>
      </c>
      <c r="U292" s="20" t="str">
        <f>IF(COUNT($I292:$K292)=0,"",PRODUCT($I292:$K292))</f>
        <v/>
      </c>
      <c r="V292" s="20" t="str">
        <f>IF($H292="","",U292*$H292^2/162)</f>
        <v/>
      </c>
      <c r="W292" s="24" t="str">
        <f>IF(V292="","",V292/1000)</f>
        <v/>
      </c>
    </row>
    <row r="293" spans="1:23" x14ac:dyDescent="0.25">
      <c r="A293" s="17"/>
      <c r="B293" s="17"/>
      <c r="C293" s="17"/>
      <c r="D293" s="17"/>
      <c r="E293" s="17"/>
      <c r="F293" s="19" t="str">
        <f>IFERROR(VLOOKUP($E293,'POZ &amp; FİYAT'!$A$5:$C$44,3,FALSE),"")</f>
        <v/>
      </c>
      <c r="G293" s="17"/>
      <c r="H293" s="18"/>
      <c r="I293" s="18"/>
      <c r="J293" s="18"/>
      <c r="K293" s="18"/>
      <c r="L293" s="20" t="str">
        <f>IF($H293=8,PRODUCT($I293:$K293),"")</f>
        <v/>
      </c>
      <c r="M293" s="20" t="str">
        <f>IF($H293=10,PRODUCT($I293:$K293),"")</f>
        <v/>
      </c>
      <c r="N293" s="20" t="str">
        <f>IF($H293=12,PRODUCT($I293:$K293),"")</f>
        <v/>
      </c>
      <c r="O293" s="20" t="str">
        <f>IF($H293=14,PRODUCT($I293:$K293),"")</f>
        <v/>
      </c>
      <c r="P293" s="20" t="str">
        <f>IF($H293=16,PRODUCT($I293:$K293),"")</f>
        <v/>
      </c>
      <c r="Q293" s="20" t="str">
        <f>IF($H293=18,PRODUCT($I293:$K293),"")</f>
        <v/>
      </c>
      <c r="R293" s="20" t="str">
        <f>IF($H293=20,PRODUCT($I293:$K293),"")</f>
        <v/>
      </c>
      <c r="S293" s="20" t="str">
        <f>IF($H293=22,PRODUCT($I293:$K293),"")</f>
        <v/>
      </c>
      <c r="T293" s="20" t="str">
        <f>IF($H293=24,PRODUCT($I293:$K293),"")</f>
        <v/>
      </c>
      <c r="U293" s="20" t="str">
        <f>IF(COUNT($I293:$K293)=0,"",PRODUCT($I293:$K293))</f>
        <v/>
      </c>
      <c r="V293" s="20" t="str">
        <f>IF($H293="","",U293*$H293^2/162)</f>
        <v/>
      </c>
      <c r="W293" s="24" t="str">
        <f>IF(V293="","",V293/1000)</f>
        <v/>
      </c>
    </row>
    <row r="294" spans="1:23" x14ac:dyDescent="0.25">
      <c r="A294" s="15"/>
      <c r="B294" s="15"/>
      <c r="C294" s="15"/>
      <c r="D294" s="15"/>
      <c r="E294" s="15"/>
      <c r="F294" s="19" t="str">
        <f>IFERROR(VLOOKUP($E294,'POZ &amp; FİYAT'!$A$5:$C$44,3,FALSE),"")</f>
        <v/>
      </c>
      <c r="G294" s="15"/>
      <c r="H294" s="16"/>
      <c r="I294" s="16"/>
      <c r="J294" s="16"/>
      <c r="K294" s="16"/>
      <c r="L294" s="20" t="str">
        <f>IF($H294=8,PRODUCT($I294:$K294),"")</f>
        <v/>
      </c>
      <c r="M294" s="20" t="str">
        <f>IF($H294=10,PRODUCT($I294:$K294),"")</f>
        <v/>
      </c>
      <c r="N294" s="20" t="str">
        <f>IF($H294=12,PRODUCT($I294:$K294),"")</f>
        <v/>
      </c>
      <c r="O294" s="20" t="str">
        <f>IF($H294=14,PRODUCT($I294:$K294),"")</f>
        <v/>
      </c>
      <c r="P294" s="20" t="str">
        <f>IF($H294=16,PRODUCT($I294:$K294),"")</f>
        <v/>
      </c>
      <c r="Q294" s="20" t="str">
        <f>IF($H294=18,PRODUCT($I294:$K294),"")</f>
        <v/>
      </c>
      <c r="R294" s="20" t="str">
        <f>IF($H294=20,PRODUCT($I294:$K294),"")</f>
        <v/>
      </c>
      <c r="S294" s="20" t="str">
        <f>IF($H294=22,PRODUCT($I294:$K294),"")</f>
        <v/>
      </c>
      <c r="T294" s="20" t="str">
        <f>IF($H294=24,PRODUCT($I294:$K294),"")</f>
        <v/>
      </c>
      <c r="U294" s="20" t="str">
        <f>IF(COUNT($I294:$K294)=0,"",PRODUCT($I294:$K294))</f>
        <v/>
      </c>
      <c r="V294" s="20" t="str">
        <f>IF($H294="","",U294*$H294^2/162)</f>
        <v/>
      </c>
      <c r="W294" s="24" t="str">
        <f>IF(V294="","",V294/1000)</f>
        <v/>
      </c>
    </row>
    <row r="295" spans="1:23" x14ac:dyDescent="0.25">
      <c r="A295" s="17"/>
      <c r="B295" s="17"/>
      <c r="C295" s="17"/>
      <c r="D295" s="17"/>
      <c r="E295" s="17"/>
      <c r="F295" s="19" t="str">
        <f>IFERROR(VLOOKUP($E295,'POZ &amp; FİYAT'!$A$5:$C$44,3,FALSE),"")</f>
        <v/>
      </c>
      <c r="G295" s="17"/>
      <c r="H295" s="18"/>
      <c r="I295" s="18"/>
      <c r="J295" s="18"/>
      <c r="K295" s="18"/>
      <c r="L295" s="20" t="str">
        <f>IF($H295=8,PRODUCT($I295:$K295),"")</f>
        <v/>
      </c>
      <c r="M295" s="20" t="str">
        <f>IF($H295=10,PRODUCT($I295:$K295),"")</f>
        <v/>
      </c>
      <c r="N295" s="20" t="str">
        <f>IF($H295=12,PRODUCT($I295:$K295),"")</f>
        <v/>
      </c>
      <c r="O295" s="20" t="str">
        <f>IF($H295=14,PRODUCT($I295:$K295),"")</f>
        <v/>
      </c>
      <c r="P295" s="20" t="str">
        <f>IF($H295=16,PRODUCT($I295:$K295),"")</f>
        <v/>
      </c>
      <c r="Q295" s="20" t="str">
        <f>IF($H295=18,PRODUCT($I295:$K295),"")</f>
        <v/>
      </c>
      <c r="R295" s="20" t="str">
        <f>IF($H295=20,PRODUCT($I295:$K295),"")</f>
        <v/>
      </c>
      <c r="S295" s="20" t="str">
        <f>IF($H295=22,PRODUCT($I295:$K295),"")</f>
        <v/>
      </c>
      <c r="T295" s="20" t="str">
        <f>IF($H295=24,PRODUCT($I295:$K295),"")</f>
        <v/>
      </c>
      <c r="U295" s="20" t="str">
        <f>IF(COUNT($I295:$K295)=0,"",PRODUCT($I295:$K295))</f>
        <v/>
      </c>
      <c r="V295" s="20" t="str">
        <f>IF($H295="","",U295*$H295^2/162)</f>
        <v/>
      </c>
      <c r="W295" s="24" t="str">
        <f>IF(V295="","",V295/1000)</f>
        <v/>
      </c>
    </row>
    <row r="296" spans="1:23" x14ac:dyDescent="0.25">
      <c r="A296" s="15"/>
      <c r="B296" s="15"/>
      <c r="C296" s="15"/>
      <c r="D296" s="15"/>
      <c r="E296" s="15"/>
      <c r="F296" s="19" t="str">
        <f>IFERROR(VLOOKUP($E296,'POZ &amp; FİYAT'!$A$5:$C$44,3,FALSE),"")</f>
        <v/>
      </c>
      <c r="G296" s="15"/>
      <c r="H296" s="16"/>
      <c r="I296" s="16"/>
      <c r="J296" s="16"/>
      <c r="K296" s="16"/>
      <c r="L296" s="20" t="str">
        <f>IF($H296=8,PRODUCT($I296:$K296),"")</f>
        <v/>
      </c>
      <c r="M296" s="20" t="str">
        <f>IF($H296=10,PRODUCT($I296:$K296),"")</f>
        <v/>
      </c>
      <c r="N296" s="20" t="str">
        <f>IF($H296=12,PRODUCT($I296:$K296),"")</f>
        <v/>
      </c>
      <c r="O296" s="20" t="str">
        <f>IF($H296=14,PRODUCT($I296:$K296),"")</f>
        <v/>
      </c>
      <c r="P296" s="20" t="str">
        <f>IF($H296=16,PRODUCT($I296:$K296),"")</f>
        <v/>
      </c>
      <c r="Q296" s="20" t="str">
        <f>IF($H296=18,PRODUCT($I296:$K296),"")</f>
        <v/>
      </c>
      <c r="R296" s="20" t="str">
        <f>IF($H296=20,PRODUCT($I296:$K296),"")</f>
        <v/>
      </c>
      <c r="S296" s="20" t="str">
        <f>IF($H296=22,PRODUCT($I296:$K296),"")</f>
        <v/>
      </c>
      <c r="T296" s="20" t="str">
        <f>IF($H296=24,PRODUCT($I296:$K296),"")</f>
        <v/>
      </c>
      <c r="U296" s="20" t="str">
        <f>IF(COUNT($I296:$K296)=0,"",PRODUCT($I296:$K296))</f>
        <v/>
      </c>
      <c r="V296" s="20" t="str">
        <f>IF($H296="","",U296*$H296^2/162)</f>
        <v/>
      </c>
      <c r="W296" s="24" t="str">
        <f>IF(V296="","",V296/1000)</f>
        <v/>
      </c>
    </row>
    <row r="297" spans="1:23" x14ac:dyDescent="0.25">
      <c r="A297" s="17"/>
      <c r="B297" s="17"/>
      <c r="C297" s="17"/>
      <c r="D297" s="17"/>
      <c r="E297" s="17"/>
      <c r="F297" s="19" t="str">
        <f>IFERROR(VLOOKUP($E297,'POZ &amp; FİYAT'!$A$5:$C$44,3,FALSE),"")</f>
        <v/>
      </c>
      <c r="G297" s="17"/>
      <c r="H297" s="18"/>
      <c r="I297" s="18"/>
      <c r="J297" s="18"/>
      <c r="K297" s="18"/>
      <c r="L297" s="20" t="str">
        <f>IF($H297=8,PRODUCT($I297:$K297),"")</f>
        <v/>
      </c>
      <c r="M297" s="20" t="str">
        <f>IF($H297=10,PRODUCT($I297:$K297),"")</f>
        <v/>
      </c>
      <c r="N297" s="20" t="str">
        <f>IF($H297=12,PRODUCT($I297:$K297),"")</f>
        <v/>
      </c>
      <c r="O297" s="20" t="str">
        <f>IF($H297=14,PRODUCT($I297:$K297),"")</f>
        <v/>
      </c>
      <c r="P297" s="20" t="str">
        <f>IF($H297=16,PRODUCT($I297:$K297),"")</f>
        <v/>
      </c>
      <c r="Q297" s="20" t="str">
        <f>IF($H297=18,PRODUCT($I297:$K297),"")</f>
        <v/>
      </c>
      <c r="R297" s="20" t="str">
        <f>IF($H297=20,PRODUCT($I297:$K297),"")</f>
        <v/>
      </c>
      <c r="S297" s="20" t="str">
        <f>IF($H297=22,PRODUCT($I297:$K297),"")</f>
        <v/>
      </c>
      <c r="T297" s="20" t="str">
        <f>IF($H297=24,PRODUCT($I297:$K297),"")</f>
        <v/>
      </c>
      <c r="U297" s="20" t="str">
        <f>IF(COUNT($I297:$K297)=0,"",PRODUCT($I297:$K297))</f>
        <v/>
      </c>
      <c r="V297" s="20" t="str">
        <f>IF($H297="","",U297*$H297^2/162)</f>
        <v/>
      </c>
      <c r="W297" s="24" t="str">
        <f>IF(V297="","",V297/1000)</f>
        <v/>
      </c>
    </row>
    <row r="298" spans="1:23" x14ac:dyDescent="0.25">
      <c r="A298" s="15"/>
      <c r="B298" s="15"/>
      <c r="C298" s="15"/>
      <c r="D298" s="15"/>
      <c r="E298" s="15"/>
      <c r="F298" s="19" t="str">
        <f>IFERROR(VLOOKUP($E298,'POZ &amp; FİYAT'!$A$5:$C$44,3,FALSE),"")</f>
        <v/>
      </c>
      <c r="G298" s="15"/>
      <c r="H298" s="16"/>
      <c r="I298" s="16"/>
      <c r="J298" s="16"/>
      <c r="K298" s="16"/>
      <c r="L298" s="20" t="str">
        <f>IF($H298=8,PRODUCT($I298:$K298),"")</f>
        <v/>
      </c>
      <c r="M298" s="20" t="str">
        <f>IF($H298=10,PRODUCT($I298:$K298),"")</f>
        <v/>
      </c>
      <c r="N298" s="20" t="str">
        <f>IF($H298=12,PRODUCT($I298:$K298),"")</f>
        <v/>
      </c>
      <c r="O298" s="20" t="str">
        <f>IF($H298=14,PRODUCT($I298:$K298),"")</f>
        <v/>
      </c>
      <c r="P298" s="20" t="str">
        <f>IF($H298=16,PRODUCT($I298:$K298),"")</f>
        <v/>
      </c>
      <c r="Q298" s="20" t="str">
        <f>IF($H298=18,PRODUCT($I298:$K298),"")</f>
        <v/>
      </c>
      <c r="R298" s="20" t="str">
        <f>IF($H298=20,PRODUCT($I298:$K298),"")</f>
        <v/>
      </c>
      <c r="S298" s="20" t="str">
        <f>IF($H298=22,PRODUCT($I298:$K298),"")</f>
        <v/>
      </c>
      <c r="T298" s="20" t="str">
        <f>IF($H298=24,PRODUCT($I298:$K298),"")</f>
        <v/>
      </c>
      <c r="U298" s="20" t="str">
        <f>IF(COUNT($I298:$K298)=0,"",PRODUCT($I298:$K298))</f>
        <v/>
      </c>
      <c r="V298" s="20" t="str">
        <f>IF($H298="","",U298*$H298^2/162)</f>
        <v/>
      </c>
      <c r="W298" s="24" t="str">
        <f>IF(V298="","",V298/1000)</f>
        <v/>
      </c>
    </row>
    <row r="299" spans="1:23" x14ac:dyDescent="0.25">
      <c r="A299" s="17"/>
      <c r="B299" s="17"/>
      <c r="C299" s="17"/>
      <c r="D299" s="17"/>
      <c r="E299" s="17"/>
      <c r="F299" s="19" t="str">
        <f>IFERROR(VLOOKUP($E299,'POZ &amp; FİYAT'!$A$5:$C$44,3,FALSE),"")</f>
        <v/>
      </c>
      <c r="G299" s="17"/>
      <c r="H299" s="18"/>
      <c r="I299" s="18"/>
      <c r="J299" s="18"/>
      <c r="K299" s="18"/>
      <c r="L299" s="20" t="str">
        <f>IF($H299=8,PRODUCT($I299:$K299),"")</f>
        <v/>
      </c>
      <c r="M299" s="20" t="str">
        <f>IF($H299=10,PRODUCT($I299:$K299),"")</f>
        <v/>
      </c>
      <c r="N299" s="20" t="str">
        <f>IF($H299=12,PRODUCT($I299:$K299),"")</f>
        <v/>
      </c>
      <c r="O299" s="20" t="str">
        <f>IF($H299=14,PRODUCT($I299:$K299),"")</f>
        <v/>
      </c>
      <c r="P299" s="20" t="str">
        <f>IF($H299=16,PRODUCT($I299:$K299),"")</f>
        <v/>
      </c>
      <c r="Q299" s="20" t="str">
        <f>IF($H299=18,PRODUCT($I299:$K299),"")</f>
        <v/>
      </c>
      <c r="R299" s="20" t="str">
        <f>IF($H299=20,PRODUCT($I299:$K299),"")</f>
        <v/>
      </c>
      <c r="S299" s="20" t="str">
        <f>IF($H299=22,PRODUCT($I299:$K299),"")</f>
        <v/>
      </c>
      <c r="T299" s="20" t="str">
        <f>IF($H299=24,PRODUCT($I299:$K299),"")</f>
        <v/>
      </c>
      <c r="U299" s="20" t="str">
        <f>IF(COUNT($I299:$K299)=0,"",PRODUCT($I299:$K299))</f>
        <v/>
      </c>
      <c r="V299" s="20" t="str">
        <f>IF($H299="","",U299*$H299^2/162)</f>
        <v/>
      </c>
      <c r="W299" s="24" t="str">
        <f>IF(V299="","",V299/1000)</f>
        <v/>
      </c>
    </row>
    <row r="300" spans="1:23" x14ac:dyDescent="0.25">
      <c r="A300" s="15"/>
      <c r="B300" s="15"/>
      <c r="C300" s="15"/>
      <c r="D300" s="15"/>
      <c r="E300" s="15"/>
      <c r="F300" s="19" t="str">
        <f>IFERROR(VLOOKUP($E300,'POZ &amp; FİYAT'!$A$5:$C$44,3,FALSE),"")</f>
        <v/>
      </c>
      <c r="G300" s="15"/>
      <c r="H300" s="16"/>
      <c r="I300" s="16"/>
      <c r="J300" s="16"/>
      <c r="K300" s="16"/>
      <c r="L300" s="20" t="str">
        <f>IF($H300=8,PRODUCT($I300:$K300),"")</f>
        <v/>
      </c>
      <c r="M300" s="20" t="str">
        <f>IF($H300=10,PRODUCT($I300:$K300),"")</f>
        <v/>
      </c>
      <c r="N300" s="20" t="str">
        <f>IF($H300=12,PRODUCT($I300:$K300),"")</f>
        <v/>
      </c>
      <c r="O300" s="20" t="str">
        <f>IF($H300=14,PRODUCT($I300:$K300),"")</f>
        <v/>
      </c>
      <c r="P300" s="20" t="str">
        <f>IF($H300=16,PRODUCT($I300:$K300),"")</f>
        <v/>
      </c>
      <c r="Q300" s="20" t="str">
        <f>IF($H300=18,PRODUCT($I300:$K300),"")</f>
        <v/>
      </c>
      <c r="R300" s="20" t="str">
        <f>IF($H300=20,PRODUCT($I300:$K300),"")</f>
        <v/>
      </c>
      <c r="S300" s="20" t="str">
        <f>IF($H300=22,PRODUCT($I300:$K300),"")</f>
        <v/>
      </c>
      <c r="T300" s="20" t="str">
        <f>IF($H300=24,PRODUCT($I300:$K300),"")</f>
        <v/>
      </c>
      <c r="U300" s="20" t="str">
        <f>IF(COUNT($I300:$K300)=0,"",PRODUCT($I300:$K300))</f>
        <v/>
      </c>
      <c r="V300" s="20" t="str">
        <f>IF($H300="","",U300*$H300^2/162)</f>
        <v/>
      </c>
      <c r="W300" s="24" t="str">
        <f>IF(V300="","",V300/1000)</f>
        <v/>
      </c>
    </row>
    <row r="301" spans="1:23" x14ac:dyDescent="0.25">
      <c r="A301" s="17"/>
      <c r="B301" s="17"/>
      <c r="C301" s="17"/>
      <c r="D301" s="17"/>
      <c r="E301" s="17"/>
      <c r="F301" s="19" t="str">
        <f>IFERROR(VLOOKUP($E301,'POZ &amp; FİYAT'!$A$5:$C$44,3,FALSE),"")</f>
        <v/>
      </c>
      <c r="G301" s="17"/>
      <c r="H301" s="18"/>
      <c r="I301" s="18"/>
      <c r="J301" s="18"/>
      <c r="K301" s="18"/>
      <c r="L301" s="20" t="str">
        <f>IF($H301=8,PRODUCT($I301:$K301),"")</f>
        <v/>
      </c>
      <c r="M301" s="20" t="str">
        <f>IF($H301=10,PRODUCT($I301:$K301),"")</f>
        <v/>
      </c>
      <c r="N301" s="20" t="str">
        <f>IF($H301=12,PRODUCT($I301:$K301),"")</f>
        <v/>
      </c>
      <c r="O301" s="20" t="str">
        <f>IF($H301=14,PRODUCT($I301:$K301),"")</f>
        <v/>
      </c>
      <c r="P301" s="20" t="str">
        <f>IF($H301=16,PRODUCT($I301:$K301),"")</f>
        <v/>
      </c>
      <c r="Q301" s="20" t="str">
        <f>IF($H301=18,PRODUCT($I301:$K301),"")</f>
        <v/>
      </c>
      <c r="R301" s="20" t="str">
        <f>IF($H301=20,PRODUCT($I301:$K301),"")</f>
        <v/>
      </c>
      <c r="S301" s="20" t="str">
        <f>IF($H301=22,PRODUCT($I301:$K301),"")</f>
        <v/>
      </c>
      <c r="T301" s="20" t="str">
        <f>IF($H301=24,PRODUCT($I301:$K301),"")</f>
        <v/>
      </c>
      <c r="U301" s="20" t="str">
        <f>IF(COUNT($I301:$K301)=0,"",PRODUCT($I301:$K301))</f>
        <v/>
      </c>
      <c r="V301" s="20" t="str">
        <f>IF($H301="","",U301*$H301^2/162)</f>
        <v/>
      </c>
      <c r="W301" s="24" t="str">
        <f>IF(V301="","",V301/1000)</f>
        <v/>
      </c>
    </row>
    <row r="302" spans="1:23" x14ac:dyDescent="0.25">
      <c r="A302" s="15"/>
      <c r="B302" s="15"/>
      <c r="C302" s="15"/>
      <c r="D302" s="15"/>
      <c r="E302" s="15"/>
      <c r="F302" s="19" t="str">
        <f>IFERROR(VLOOKUP($E302,'POZ &amp; FİYAT'!$A$5:$C$44,3,FALSE),"")</f>
        <v/>
      </c>
      <c r="G302" s="15"/>
      <c r="H302" s="16"/>
      <c r="I302" s="16"/>
      <c r="J302" s="16"/>
      <c r="K302" s="16"/>
      <c r="L302" s="20" t="str">
        <f>IF($H302=8,PRODUCT($I302:$K302),"")</f>
        <v/>
      </c>
      <c r="M302" s="20" t="str">
        <f>IF($H302=10,PRODUCT($I302:$K302),"")</f>
        <v/>
      </c>
      <c r="N302" s="20" t="str">
        <f>IF($H302=12,PRODUCT($I302:$K302),"")</f>
        <v/>
      </c>
      <c r="O302" s="20" t="str">
        <f>IF($H302=14,PRODUCT($I302:$K302),"")</f>
        <v/>
      </c>
      <c r="P302" s="20" t="str">
        <f>IF($H302=16,PRODUCT($I302:$K302),"")</f>
        <v/>
      </c>
      <c r="Q302" s="20" t="str">
        <f>IF($H302=18,PRODUCT($I302:$K302),"")</f>
        <v/>
      </c>
      <c r="R302" s="20" t="str">
        <f>IF($H302=20,PRODUCT($I302:$K302),"")</f>
        <v/>
      </c>
      <c r="S302" s="20" t="str">
        <f>IF($H302=22,PRODUCT($I302:$K302),"")</f>
        <v/>
      </c>
      <c r="T302" s="20" t="str">
        <f>IF($H302=24,PRODUCT($I302:$K302),"")</f>
        <v/>
      </c>
      <c r="U302" s="20" t="str">
        <f>IF(COUNT($I302:$K302)=0,"",PRODUCT($I302:$K302))</f>
        <v/>
      </c>
      <c r="V302" s="20" t="str">
        <f>IF($H302="","",U302*$H302^2/162)</f>
        <v/>
      </c>
      <c r="W302" s="24" t="str">
        <f>IF(V302="","",V302/1000)</f>
        <v/>
      </c>
    </row>
    <row r="303" spans="1:23" x14ac:dyDescent="0.25">
      <c r="A303" s="17"/>
      <c r="B303" s="17"/>
      <c r="C303" s="17"/>
      <c r="D303" s="17"/>
      <c r="E303" s="17"/>
      <c r="F303" s="19" t="str">
        <f>IFERROR(VLOOKUP($E303,'POZ &amp; FİYAT'!$A$5:$C$44,3,FALSE),"")</f>
        <v/>
      </c>
      <c r="G303" s="17"/>
      <c r="H303" s="18"/>
      <c r="I303" s="18"/>
      <c r="J303" s="18"/>
      <c r="K303" s="18"/>
      <c r="L303" s="20" t="str">
        <f>IF($H303=8,PRODUCT($I303:$K303),"")</f>
        <v/>
      </c>
      <c r="M303" s="20" t="str">
        <f>IF($H303=10,PRODUCT($I303:$K303),"")</f>
        <v/>
      </c>
      <c r="N303" s="20" t="str">
        <f>IF($H303=12,PRODUCT($I303:$K303),"")</f>
        <v/>
      </c>
      <c r="O303" s="20" t="str">
        <f>IF($H303=14,PRODUCT($I303:$K303),"")</f>
        <v/>
      </c>
      <c r="P303" s="20" t="str">
        <f>IF($H303=16,PRODUCT($I303:$K303),"")</f>
        <v/>
      </c>
      <c r="Q303" s="20" t="str">
        <f>IF($H303=18,PRODUCT($I303:$K303),"")</f>
        <v/>
      </c>
      <c r="R303" s="20" t="str">
        <f>IF($H303=20,PRODUCT($I303:$K303),"")</f>
        <v/>
      </c>
      <c r="S303" s="20" t="str">
        <f>IF($H303=22,PRODUCT($I303:$K303),"")</f>
        <v/>
      </c>
      <c r="T303" s="20" t="str">
        <f>IF($H303=24,PRODUCT($I303:$K303),"")</f>
        <v/>
      </c>
      <c r="U303" s="20" t="str">
        <f>IF(COUNT($I303:$K303)=0,"",PRODUCT($I303:$K303))</f>
        <v/>
      </c>
      <c r="V303" s="20" t="str">
        <f>IF($H303="","",U303*$H303^2/162)</f>
        <v/>
      </c>
      <c r="W303" s="24" t="str">
        <f>IF(V303="","",V303/1000)</f>
        <v/>
      </c>
    </row>
    <row r="304" spans="1:23" x14ac:dyDescent="0.25">
      <c r="A304" s="15"/>
      <c r="B304" s="15"/>
      <c r="C304" s="15"/>
      <c r="D304" s="15"/>
      <c r="E304" s="15"/>
      <c r="F304" s="19" t="str">
        <f>IFERROR(VLOOKUP($E304,'POZ &amp; FİYAT'!$A$5:$C$44,3,FALSE),"")</f>
        <v/>
      </c>
      <c r="G304" s="15"/>
      <c r="H304" s="16"/>
      <c r="I304" s="16"/>
      <c r="J304" s="16"/>
      <c r="K304" s="16"/>
      <c r="L304" s="20" t="str">
        <f>IF($H304=8,PRODUCT($I304:$K304),"")</f>
        <v/>
      </c>
      <c r="M304" s="20" t="str">
        <f>IF($H304=10,PRODUCT($I304:$K304),"")</f>
        <v/>
      </c>
      <c r="N304" s="20" t="str">
        <f>IF($H304=12,PRODUCT($I304:$K304),"")</f>
        <v/>
      </c>
      <c r="O304" s="20" t="str">
        <f>IF($H304=14,PRODUCT($I304:$K304),"")</f>
        <v/>
      </c>
      <c r="P304" s="20" t="str">
        <f>IF($H304=16,PRODUCT($I304:$K304),"")</f>
        <v/>
      </c>
      <c r="Q304" s="20" t="str">
        <f>IF($H304=18,PRODUCT($I304:$K304),"")</f>
        <v/>
      </c>
      <c r="R304" s="20" t="str">
        <f>IF($H304=20,PRODUCT($I304:$K304),"")</f>
        <v/>
      </c>
      <c r="S304" s="20" t="str">
        <f>IF($H304=22,PRODUCT($I304:$K304),"")</f>
        <v/>
      </c>
      <c r="T304" s="20" t="str">
        <f>IF($H304=24,PRODUCT($I304:$K304),"")</f>
        <v/>
      </c>
      <c r="U304" s="20" t="str">
        <f>IF(COUNT($I304:$K304)=0,"",PRODUCT($I304:$K304))</f>
        <v/>
      </c>
      <c r="V304" s="20" t="str">
        <f>IF($H304="","",U304*$H304^2/162)</f>
        <v/>
      </c>
      <c r="W304" s="24" t="str">
        <f>IF(V304="","",V304/1000)</f>
        <v/>
      </c>
    </row>
    <row r="305" spans="1:23" x14ac:dyDescent="0.25">
      <c r="A305" s="17"/>
      <c r="B305" s="17"/>
      <c r="C305" s="17"/>
      <c r="D305" s="17"/>
      <c r="E305" s="17"/>
      <c r="F305" s="19" t="str">
        <f>IFERROR(VLOOKUP($E305,'POZ &amp; FİYAT'!$A$5:$C$44,3,FALSE),"")</f>
        <v/>
      </c>
      <c r="G305" s="17"/>
      <c r="H305" s="18"/>
      <c r="I305" s="18"/>
      <c r="J305" s="18"/>
      <c r="K305" s="18"/>
      <c r="L305" s="20" t="str">
        <f>IF($H305=8,PRODUCT($I305:$K305),"")</f>
        <v/>
      </c>
      <c r="M305" s="20" t="str">
        <f>IF($H305=10,PRODUCT($I305:$K305),"")</f>
        <v/>
      </c>
      <c r="N305" s="20" t="str">
        <f>IF($H305=12,PRODUCT($I305:$K305),"")</f>
        <v/>
      </c>
      <c r="O305" s="20" t="str">
        <f>IF($H305=14,PRODUCT($I305:$K305),"")</f>
        <v/>
      </c>
      <c r="P305" s="20" t="str">
        <f>IF($H305=16,PRODUCT($I305:$K305),"")</f>
        <v/>
      </c>
      <c r="Q305" s="20" t="str">
        <f>IF($H305=18,PRODUCT($I305:$K305),"")</f>
        <v/>
      </c>
      <c r="R305" s="20" t="str">
        <f>IF($H305=20,PRODUCT($I305:$K305),"")</f>
        <v/>
      </c>
      <c r="S305" s="20" t="str">
        <f>IF($H305=22,PRODUCT($I305:$K305),"")</f>
        <v/>
      </c>
      <c r="T305" s="20" t="str">
        <f>IF($H305=24,PRODUCT($I305:$K305),"")</f>
        <v/>
      </c>
      <c r="U305" s="20" t="str">
        <f>IF(COUNT($I305:$K305)=0,"",PRODUCT($I305:$K305))</f>
        <v/>
      </c>
      <c r="V305" s="20" t="str">
        <f>IF($H305="","",U305*$H305^2/162)</f>
        <v/>
      </c>
      <c r="W305" s="24" t="str">
        <f>IF(V305="","",V305/1000)</f>
        <v/>
      </c>
    </row>
    <row r="306" spans="1:23" x14ac:dyDescent="0.25">
      <c r="A306" s="15"/>
      <c r="B306" s="15"/>
      <c r="C306" s="15"/>
      <c r="D306" s="15"/>
      <c r="E306" s="15"/>
      <c r="F306" s="19" t="str">
        <f>IFERROR(VLOOKUP($E306,'POZ &amp; FİYAT'!$A$5:$C$44,3,FALSE),"")</f>
        <v/>
      </c>
      <c r="G306" s="15"/>
      <c r="H306" s="16"/>
      <c r="I306" s="16"/>
      <c r="J306" s="16"/>
      <c r="K306" s="16"/>
      <c r="L306" s="20" t="str">
        <f>IF($H306=8,PRODUCT($I306:$K306),"")</f>
        <v/>
      </c>
      <c r="M306" s="20" t="str">
        <f>IF($H306=10,PRODUCT($I306:$K306),"")</f>
        <v/>
      </c>
      <c r="N306" s="20" t="str">
        <f>IF($H306=12,PRODUCT($I306:$K306),"")</f>
        <v/>
      </c>
      <c r="O306" s="20" t="str">
        <f>IF($H306=14,PRODUCT($I306:$K306),"")</f>
        <v/>
      </c>
      <c r="P306" s="20" t="str">
        <f>IF($H306=16,PRODUCT($I306:$K306),"")</f>
        <v/>
      </c>
      <c r="Q306" s="20" t="str">
        <f>IF($H306=18,PRODUCT($I306:$K306),"")</f>
        <v/>
      </c>
      <c r="R306" s="20" t="str">
        <f>IF($H306=20,PRODUCT($I306:$K306),"")</f>
        <v/>
      </c>
      <c r="S306" s="20" t="str">
        <f>IF($H306=22,PRODUCT($I306:$K306),"")</f>
        <v/>
      </c>
      <c r="T306" s="20" t="str">
        <f>IF($H306=24,PRODUCT($I306:$K306),"")</f>
        <v/>
      </c>
      <c r="U306" s="20" t="str">
        <f>IF(COUNT($I306:$K306)=0,"",PRODUCT($I306:$K306))</f>
        <v/>
      </c>
      <c r="V306" s="20" t="str">
        <f>IF($H306="","",U306*$H306^2/162)</f>
        <v/>
      </c>
      <c r="W306" s="24" t="str">
        <f>IF(V306="","",V306/1000)</f>
        <v/>
      </c>
    </row>
    <row r="307" spans="1:23" x14ac:dyDescent="0.25">
      <c r="A307" s="17"/>
      <c r="B307" s="17"/>
      <c r="C307" s="17"/>
      <c r="D307" s="17"/>
      <c r="E307" s="17"/>
      <c r="F307" s="19" t="str">
        <f>IFERROR(VLOOKUP($E307,'POZ &amp; FİYAT'!$A$5:$C$44,3,FALSE),"")</f>
        <v/>
      </c>
      <c r="G307" s="17"/>
      <c r="H307" s="18"/>
      <c r="I307" s="18"/>
      <c r="J307" s="18"/>
      <c r="K307" s="18"/>
      <c r="L307" s="20" t="str">
        <f>IF($H307=8,PRODUCT($I307:$K307),"")</f>
        <v/>
      </c>
      <c r="M307" s="20" t="str">
        <f>IF($H307=10,PRODUCT($I307:$K307),"")</f>
        <v/>
      </c>
      <c r="N307" s="20" t="str">
        <f>IF($H307=12,PRODUCT($I307:$K307),"")</f>
        <v/>
      </c>
      <c r="O307" s="20" t="str">
        <f>IF($H307=14,PRODUCT($I307:$K307),"")</f>
        <v/>
      </c>
      <c r="P307" s="20" t="str">
        <f>IF($H307=16,PRODUCT($I307:$K307),"")</f>
        <v/>
      </c>
      <c r="Q307" s="20" t="str">
        <f>IF($H307=18,PRODUCT($I307:$K307),"")</f>
        <v/>
      </c>
      <c r="R307" s="20" t="str">
        <f>IF($H307=20,PRODUCT($I307:$K307),"")</f>
        <v/>
      </c>
      <c r="S307" s="20" t="str">
        <f>IF($H307=22,PRODUCT($I307:$K307),"")</f>
        <v/>
      </c>
      <c r="T307" s="20" t="str">
        <f>IF($H307=24,PRODUCT($I307:$K307),"")</f>
        <v/>
      </c>
      <c r="U307" s="20" t="str">
        <f>IF(COUNT($I307:$K307)=0,"",PRODUCT($I307:$K307))</f>
        <v/>
      </c>
      <c r="V307" s="20" t="str">
        <f>IF($H307="","",U307*$H307^2/162)</f>
        <v/>
      </c>
      <c r="W307" s="24" t="str">
        <f>IF(V307="","",V307/1000)</f>
        <v/>
      </c>
    </row>
    <row r="308" spans="1:23" x14ac:dyDescent="0.25">
      <c r="A308" s="15"/>
      <c r="B308" s="15"/>
      <c r="C308" s="15"/>
      <c r="D308" s="15"/>
      <c r="E308" s="15"/>
      <c r="F308" s="19" t="str">
        <f>IFERROR(VLOOKUP($E308,'POZ &amp; FİYAT'!$A$5:$C$44,3,FALSE),"")</f>
        <v/>
      </c>
      <c r="G308" s="15"/>
      <c r="H308" s="16"/>
      <c r="I308" s="16"/>
      <c r="J308" s="16"/>
      <c r="K308" s="16"/>
      <c r="L308" s="20" t="str">
        <f>IF($H308=8,PRODUCT($I308:$K308),"")</f>
        <v/>
      </c>
      <c r="M308" s="20" t="str">
        <f>IF($H308=10,PRODUCT($I308:$K308),"")</f>
        <v/>
      </c>
      <c r="N308" s="20" t="str">
        <f>IF($H308=12,PRODUCT($I308:$K308),"")</f>
        <v/>
      </c>
      <c r="O308" s="20" t="str">
        <f>IF($H308=14,PRODUCT($I308:$K308),"")</f>
        <v/>
      </c>
      <c r="P308" s="20" t="str">
        <f>IF($H308=16,PRODUCT($I308:$K308),"")</f>
        <v/>
      </c>
      <c r="Q308" s="20" t="str">
        <f>IF($H308=18,PRODUCT($I308:$K308),"")</f>
        <v/>
      </c>
      <c r="R308" s="20" t="str">
        <f>IF($H308=20,PRODUCT($I308:$K308),"")</f>
        <v/>
      </c>
      <c r="S308" s="20" t="str">
        <f>IF($H308=22,PRODUCT($I308:$K308),"")</f>
        <v/>
      </c>
      <c r="T308" s="20" t="str">
        <f>IF($H308=24,PRODUCT($I308:$K308),"")</f>
        <v/>
      </c>
      <c r="U308" s="20" t="str">
        <f>IF(COUNT($I308:$K308)=0,"",PRODUCT($I308:$K308))</f>
        <v/>
      </c>
      <c r="V308" s="20" t="str">
        <f>IF($H308="","",U308*$H308^2/162)</f>
        <v/>
      </c>
      <c r="W308" s="24" t="str">
        <f>IF(V308="","",V308/1000)</f>
        <v/>
      </c>
    </row>
    <row r="309" spans="1:23" x14ac:dyDescent="0.25">
      <c r="A309" s="17"/>
      <c r="B309" s="17"/>
      <c r="C309" s="17"/>
      <c r="D309" s="17"/>
      <c r="E309" s="17"/>
      <c r="F309" s="19" t="str">
        <f>IFERROR(VLOOKUP($E309,'POZ &amp; FİYAT'!$A$5:$C$44,3,FALSE),"")</f>
        <v/>
      </c>
      <c r="G309" s="17"/>
      <c r="H309" s="18"/>
      <c r="I309" s="18"/>
      <c r="J309" s="18"/>
      <c r="K309" s="18"/>
      <c r="L309" s="20" t="str">
        <f>IF($H309=8,PRODUCT($I309:$K309),"")</f>
        <v/>
      </c>
      <c r="M309" s="20" t="str">
        <f>IF($H309=10,PRODUCT($I309:$K309),"")</f>
        <v/>
      </c>
      <c r="N309" s="20" t="str">
        <f>IF($H309=12,PRODUCT($I309:$K309),"")</f>
        <v/>
      </c>
      <c r="O309" s="20" t="str">
        <f>IF($H309=14,PRODUCT($I309:$K309),"")</f>
        <v/>
      </c>
      <c r="P309" s="20" t="str">
        <f>IF($H309=16,PRODUCT($I309:$K309),"")</f>
        <v/>
      </c>
      <c r="Q309" s="20" t="str">
        <f>IF($H309=18,PRODUCT($I309:$K309),"")</f>
        <v/>
      </c>
      <c r="R309" s="20" t="str">
        <f>IF($H309=20,PRODUCT($I309:$K309),"")</f>
        <v/>
      </c>
      <c r="S309" s="20" t="str">
        <f>IF($H309=22,PRODUCT($I309:$K309),"")</f>
        <v/>
      </c>
      <c r="T309" s="20" t="str">
        <f>IF($H309=24,PRODUCT($I309:$K309),"")</f>
        <v/>
      </c>
      <c r="U309" s="20" t="str">
        <f>IF(COUNT($I309:$K309)=0,"",PRODUCT($I309:$K309))</f>
        <v/>
      </c>
      <c r="V309" s="20" t="str">
        <f>IF($H309="","",U309*$H309^2/162)</f>
        <v/>
      </c>
      <c r="W309" s="24" t="str">
        <f>IF(V309="","",V309/1000)</f>
        <v/>
      </c>
    </row>
    <row r="310" spans="1:23" x14ac:dyDescent="0.25">
      <c r="A310" s="15"/>
      <c r="B310" s="15"/>
      <c r="C310" s="15"/>
      <c r="D310" s="15"/>
      <c r="E310" s="15"/>
      <c r="F310" s="19" t="str">
        <f>IFERROR(VLOOKUP($E310,'POZ &amp; FİYAT'!$A$5:$C$44,3,FALSE),"")</f>
        <v/>
      </c>
      <c r="G310" s="15"/>
      <c r="H310" s="16"/>
      <c r="I310" s="16"/>
      <c r="J310" s="16"/>
      <c r="K310" s="16"/>
      <c r="L310" s="20" t="str">
        <f>IF($H310=8,PRODUCT($I310:$K310),"")</f>
        <v/>
      </c>
      <c r="M310" s="20" t="str">
        <f>IF($H310=10,PRODUCT($I310:$K310),"")</f>
        <v/>
      </c>
      <c r="N310" s="20" t="str">
        <f>IF($H310=12,PRODUCT($I310:$K310),"")</f>
        <v/>
      </c>
      <c r="O310" s="20" t="str">
        <f>IF($H310=14,PRODUCT($I310:$K310),"")</f>
        <v/>
      </c>
      <c r="P310" s="20" t="str">
        <f>IF($H310=16,PRODUCT($I310:$K310),"")</f>
        <v/>
      </c>
      <c r="Q310" s="20" t="str">
        <f>IF($H310=18,PRODUCT($I310:$K310),"")</f>
        <v/>
      </c>
      <c r="R310" s="20" t="str">
        <f>IF($H310=20,PRODUCT($I310:$K310),"")</f>
        <v/>
      </c>
      <c r="S310" s="20" t="str">
        <f>IF($H310=22,PRODUCT($I310:$K310),"")</f>
        <v/>
      </c>
      <c r="T310" s="20" t="str">
        <f>IF($H310=24,PRODUCT($I310:$K310),"")</f>
        <v/>
      </c>
      <c r="U310" s="20" t="str">
        <f>IF(COUNT($I310:$K310)=0,"",PRODUCT($I310:$K310))</f>
        <v/>
      </c>
      <c r="V310" s="20" t="str">
        <f>IF($H310="","",U310*$H310^2/162)</f>
        <v/>
      </c>
      <c r="W310" s="24" t="str">
        <f>IF(V310="","",V310/1000)</f>
        <v/>
      </c>
    </row>
    <row r="311" spans="1:23" x14ac:dyDescent="0.25">
      <c r="A311" s="17"/>
      <c r="B311" s="17"/>
      <c r="C311" s="17"/>
      <c r="D311" s="17"/>
      <c r="E311" s="17"/>
      <c r="F311" s="19" t="str">
        <f>IFERROR(VLOOKUP($E311,'POZ &amp; FİYAT'!$A$5:$C$44,3,FALSE),"")</f>
        <v/>
      </c>
      <c r="G311" s="17"/>
      <c r="H311" s="18"/>
      <c r="I311" s="18"/>
      <c r="J311" s="18"/>
      <c r="K311" s="18"/>
      <c r="L311" s="20" t="str">
        <f>IF($H311=8,PRODUCT($I311:$K311),"")</f>
        <v/>
      </c>
      <c r="M311" s="20" t="str">
        <f>IF($H311=10,PRODUCT($I311:$K311),"")</f>
        <v/>
      </c>
      <c r="N311" s="20" t="str">
        <f>IF($H311=12,PRODUCT($I311:$K311),"")</f>
        <v/>
      </c>
      <c r="O311" s="20" t="str">
        <f>IF($H311=14,PRODUCT($I311:$K311),"")</f>
        <v/>
      </c>
      <c r="P311" s="20" t="str">
        <f>IF($H311=16,PRODUCT($I311:$K311),"")</f>
        <v/>
      </c>
      <c r="Q311" s="20" t="str">
        <f>IF($H311=18,PRODUCT($I311:$K311),"")</f>
        <v/>
      </c>
      <c r="R311" s="20" t="str">
        <f>IF($H311=20,PRODUCT($I311:$K311),"")</f>
        <v/>
      </c>
      <c r="S311" s="20" t="str">
        <f>IF($H311=22,PRODUCT($I311:$K311),"")</f>
        <v/>
      </c>
      <c r="T311" s="20" t="str">
        <f>IF($H311=24,PRODUCT($I311:$K311),"")</f>
        <v/>
      </c>
      <c r="U311" s="20" t="str">
        <f>IF(COUNT($I311:$K311)=0,"",PRODUCT($I311:$K311))</f>
        <v/>
      </c>
      <c r="V311" s="20" t="str">
        <f>IF($H311="","",U311*$H311^2/162)</f>
        <v/>
      </c>
      <c r="W311" s="24" t="str">
        <f>IF(V311="","",V311/1000)</f>
        <v/>
      </c>
    </row>
    <row r="312" spans="1:23" x14ac:dyDescent="0.25">
      <c r="A312" s="15"/>
      <c r="B312" s="15"/>
      <c r="C312" s="15"/>
      <c r="D312" s="15"/>
      <c r="E312" s="15"/>
      <c r="F312" s="19" t="str">
        <f>IFERROR(VLOOKUP($E312,'POZ &amp; FİYAT'!$A$5:$C$44,3,FALSE),"")</f>
        <v/>
      </c>
      <c r="G312" s="15"/>
      <c r="H312" s="16"/>
      <c r="I312" s="16"/>
      <c r="J312" s="16"/>
      <c r="K312" s="16"/>
      <c r="L312" s="20" t="str">
        <f>IF($H312=8,PRODUCT($I312:$K312),"")</f>
        <v/>
      </c>
      <c r="M312" s="20" t="str">
        <f>IF($H312=10,PRODUCT($I312:$K312),"")</f>
        <v/>
      </c>
      <c r="N312" s="20" t="str">
        <f>IF($H312=12,PRODUCT($I312:$K312),"")</f>
        <v/>
      </c>
      <c r="O312" s="20" t="str">
        <f>IF($H312=14,PRODUCT($I312:$K312),"")</f>
        <v/>
      </c>
      <c r="P312" s="20" t="str">
        <f>IF($H312=16,PRODUCT($I312:$K312),"")</f>
        <v/>
      </c>
      <c r="Q312" s="20" t="str">
        <f>IF($H312=18,PRODUCT($I312:$K312),"")</f>
        <v/>
      </c>
      <c r="R312" s="20" t="str">
        <f>IF($H312=20,PRODUCT($I312:$K312),"")</f>
        <v/>
      </c>
      <c r="S312" s="20" t="str">
        <f>IF($H312=22,PRODUCT($I312:$K312),"")</f>
        <v/>
      </c>
      <c r="T312" s="20" t="str">
        <f>IF($H312=24,PRODUCT($I312:$K312),"")</f>
        <v/>
      </c>
      <c r="U312" s="20" t="str">
        <f>IF(COUNT($I312:$K312)=0,"",PRODUCT($I312:$K312))</f>
        <v/>
      </c>
      <c r="V312" s="20" t="str">
        <f>IF($H312="","",U312*$H312^2/162)</f>
        <v/>
      </c>
      <c r="W312" s="24" t="str">
        <f>IF(V312="","",V312/1000)</f>
        <v/>
      </c>
    </row>
    <row r="313" spans="1:23" x14ac:dyDescent="0.25">
      <c r="A313" s="17"/>
      <c r="B313" s="17"/>
      <c r="C313" s="17"/>
      <c r="D313" s="17"/>
      <c r="E313" s="17"/>
      <c r="F313" s="19" t="str">
        <f>IFERROR(VLOOKUP($E313,'POZ &amp; FİYAT'!$A$5:$C$44,3,FALSE),"")</f>
        <v/>
      </c>
      <c r="G313" s="17"/>
      <c r="H313" s="18"/>
      <c r="I313" s="18"/>
      <c r="J313" s="18"/>
      <c r="K313" s="18"/>
      <c r="L313" s="20" t="str">
        <f>IF($H313=8,PRODUCT($I313:$K313),"")</f>
        <v/>
      </c>
      <c r="M313" s="20" t="str">
        <f>IF($H313=10,PRODUCT($I313:$K313),"")</f>
        <v/>
      </c>
      <c r="N313" s="20" t="str">
        <f>IF($H313=12,PRODUCT($I313:$K313),"")</f>
        <v/>
      </c>
      <c r="O313" s="20" t="str">
        <f>IF($H313=14,PRODUCT($I313:$K313),"")</f>
        <v/>
      </c>
      <c r="P313" s="20" t="str">
        <f>IF($H313=16,PRODUCT($I313:$K313),"")</f>
        <v/>
      </c>
      <c r="Q313" s="20" t="str">
        <f>IF($H313=18,PRODUCT($I313:$K313),"")</f>
        <v/>
      </c>
      <c r="R313" s="20" t="str">
        <f>IF($H313=20,PRODUCT($I313:$K313),"")</f>
        <v/>
      </c>
      <c r="S313" s="20" t="str">
        <f>IF($H313=22,PRODUCT($I313:$K313),"")</f>
        <v/>
      </c>
      <c r="T313" s="20" t="str">
        <f>IF($H313=24,PRODUCT($I313:$K313),"")</f>
        <v/>
      </c>
      <c r="U313" s="20" t="str">
        <f>IF(COUNT($I313:$K313)=0,"",PRODUCT($I313:$K313))</f>
        <v/>
      </c>
      <c r="V313" s="20" t="str">
        <f>IF($H313="","",U313*$H313^2/162)</f>
        <v/>
      </c>
      <c r="W313" s="24" t="str">
        <f>IF(V313="","",V313/1000)</f>
        <v/>
      </c>
    </row>
    <row r="314" spans="1:23" x14ac:dyDescent="0.25">
      <c r="A314" s="15"/>
      <c r="B314" s="15"/>
      <c r="C314" s="15"/>
      <c r="D314" s="15"/>
      <c r="E314" s="15"/>
      <c r="F314" s="19" t="str">
        <f>IFERROR(VLOOKUP($E314,'POZ &amp; FİYAT'!$A$5:$C$44,3,FALSE),"")</f>
        <v/>
      </c>
      <c r="G314" s="15"/>
      <c r="H314" s="16"/>
      <c r="I314" s="16"/>
      <c r="J314" s="16"/>
      <c r="K314" s="16"/>
      <c r="L314" s="20" t="str">
        <f>IF($H314=8,PRODUCT($I314:$K314),"")</f>
        <v/>
      </c>
      <c r="M314" s="20" t="str">
        <f>IF($H314=10,PRODUCT($I314:$K314),"")</f>
        <v/>
      </c>
      <c r="N314" s="20" t="str">
        <f>IF($H314=12,PRODUCT($I314:$K314),"")</f>
        <v/>
      </c>
      <c r="O314" s="20" t="str">
        <f>IF($H314=14,PRODUCT($I314:$K314),"")</f>
        <v/>
      </c>
      <c r="P314" s="20" t="str">
        <f>IF($H314=16,PRODUCT($I314:$K314),"")</f>
        <v/>
      </c>
      <c r="Q314" s="20" t="str">
        <f>IF($H314=18,PRODUCT($I314:$K314),"")</f>
        <v/>
      </c>
      <c r="R314" s="20" t="str">
        <f>IF($H314=20,PRODUCT($I314:$K314),"")</f>
        <v/>
      </c>
      <c r="S314" s="20" t="str">
        <f>IF($H314=22,PRODUCT($I314:$K314),"")</f>
        <v/>
      </c>
      <c r="T314" s="20" t="str">
        <f>IF($H314=24,PRODUCT($I314:$K314),"")</f>
        <v/>
      </c>
      <c r="U314" s="20" t="str">
        <f>IF(COUNT($I314:$K314)=0,"",PRODUCT($I314:$K314))</f>
        <v/>
      </c>
      <c r="V314" s="20" t="str">
        <f>IF($H314="","",U314*$H314^2/162)</f>
        <v/>
      </c>
      <c r="W314" s="24" t="str">
        <f>IF(V314="","",V314/1000)</f>
        <v/>
      </c>
    </row>
    <row r="315" spans="1:23" x14ac:dyDescent="0.25">
      <c r="A315" s="17"/>
      <c r="B315" s="17"/>
      <c r="C315" s="17"/>
      <c r="D315" s="17"/>
      <c r="E315" s="17"/>
      <c r="F315" s="19" t="str">
        <f>IFERROR(VLOOKUP($E315,'POZ &amp; FİYAT'!$A$5:$C$44,3,FALSE),"")</f>
        <v/>
      </c>
      <c r="G315" s="17"/>
      <c r="H315" s="18"/>
      <c r="I315" s="18"/>
      <c r="J315" s="18"/>
      <c r="K315" s="18"/>
      <c r="L315" s="20" t="str">
        <f>IF($H315=8,PRODUCT($I315:$K315),"")</f>
        <v/>
      </c>
      <c r="M315" s="20" t="str">
        <f>IF($H315=10,PRODUCT($I315:$K315),"")</f>
        <v/>
      </c>
      <c r="N315" s="20" t="str">
        <f>IF($H315=12,PRODUCT($I315:$K315),"")</f>
        <v/>
      </c>
      <c r="O315" s="20" t="str">
        <f>IF($H315=14,PRODUCT($I315:$K315),"")</f>
        <v/>
      </c>
      <c r="P315" s="20" t="str">
        <f>IF($H315=16,PRODUCT($I315:$K315),"")</f>
        <v/>
      </c>
      <c r="Q315" s="20" t="str">
        <f>IF($H315=18,PRODUCT($I315:$K315),"")</f>
        <v/>
      </c>
      <c r="R315" s="20" t="str">
        <f>IF($H315=20,PRODUCT($I315:$K315),"")</f>
        <v/>
      </c>
      <c r="S315" s="20" t="str">
        <f>IF($H315=22,PRODUCT($I315:$K315),"")</f>
        <v/>
      </c>
      <c r="T315" s="20" t="str">
        <f>IF($H315=24,PRODUCT($I315:$K315),"")</f>
        <v/>
      </c>
      <c r="U315" s="20" t="str">
        <f>IF(COUNT($I315:$K315)=0,"",PRODUCT($I315:$K315))</f>
        <v/>
      </c>
      <c r="V315" s="20" t="str">
        <f>IF($H315="","",U315*$H315^2/162)</f>
        <v/>
      </c>
      <c r="W315" s="24" t="str">
        <f>IF(V315="","",V315/1000)</f>
        <v/>
      </c>
    </row>
    <row r="316" spans="1:23" x14ac:dyDescent="0.25">
      <c r="A316" s="15"/>
      <c r="B316" s="15"/>
      <c r="C316" s="15"/>
      <c r="D316" s="15"/>
      <c r="E316" s="15"/>
      <c r="F316" s="19" t="str">
        <f>IFERROR(VLOOKUP($E316,'POZ &amp; FİYAT'!$A$5:$C$44,3,FALSE),"")</f>
        <v/>
      </c>
      <c r="G316" s="15"/>
      <c r="H316" s="16"/>
      <c r="I316" s="16"/>
      <c r="J316" s="16"/>
      <c r="K316" s="16"/>
      <c r="L316" s="20" t="str">
        <f>IF($H316=8,PRODUCT($I316:$K316),"")</f>
        <v/>
      </c>
      <c r="M316" s="20" t="str">
        <f>IF($H316=10,PRODUCT($I316:$K316),"")</f>
        <v/>
      </c>
      <c r="N316" s="20" t="str">
        <f>IF($H316=12,PRODUCT($I316:$K316),"")</f>
        <v/>
      </c>
      <c r="O316" s="20" t="str">
        <f>IF($H316=14,PRODUCT($I316:$K316),"")</f>
        <v/>
      </c>
      <c r="P316" s="20" t="str">
        <f>IF($H316=16,PRODUCT($I316:$K316),"")</f>
        <v/>
      </c>
      <c r="Q316" s="20" t="str">
        <f>IF($H316=18,PRODUCT($I316:$K316),"")</f>
        <v/>
      </c>
      <c r="R316" s="20" t="str">
        <f>IF($H316=20,PRODUCT($I316:$K316),"")</f>
        <v/>
      </c>
      <c r="S316" s="20" t="str">
        <f>IF($H316=22,PRODUCT($I316:$K316),"")</f>
        <v/>
      </c>
      <c r="T316" s="20" t="str">
        <f>IF($H316=24,PRODUCT($I316:$K316),"")</f>
        <v/>
      </c>
      <c r="U316" s="20" t="str">
        <f>IF(COUNT($I316:$K316)=0,"",PRODUCT($I316:$K316))</f>
        <v/>
      </c>
      <c r="V316" s="20" t="str">
        <f>IF($H316="","",U316*$H316^2/162)</f>
        <v/>
      </c>
      <c r="W316" s="24" t="str">
        <f>IF(V316="","",V316/1000)</f>
        <v/>
      </c>
    </row>
    <row r="317" spans="1:23" x14ac:dyDescent="0.25">
      <c r="A317" s="17"/>
      <c r="B317" s="17"/>
      <c r="C317" s="17"/>
      <c r="D317" s="17"/>
      <c r="E317" s="17"/>
      <c r="F317" s="19" t="str">
        <f>IFERROR(VLOOKUP($E317,'POZ &amp; FİYAT'!$A$5:$C$44,3,FALSE),"")</f>
        <v/>
      </c>
      <c r="G317" s="17"/>
      <c r="H317" s="18"/>
      <c r="I317" s="18"/>
      <c r="J317" s="18"/>
      <c r="K317" s="18"/>
      <c r="L317" s="20" t="str">
        <f>IF($H317=8,PRODUCT($I317:$K317),"")</f>
        <v/>
      </c>
      <c r="M317" s="20" t="str">
        <f>IF($H317=10,PRODUCT($I317:$K317),"")</f>
        <v/>
      </c>
      <c r="N317" s="20" t="str">
        <f>IF($H317=12,PRODUCT($I317:$K317),"")</f>
        <v/>
      </c>
      <c r="O317" s="20" t="str">
        <f>IF($H317=14,PRODUCT($I317:$K317),"")</f>
        <v/>
      </c>
      <c r="P317" s="20" t="str">
        <f>IF($H317=16,PRODUCT($I317:$K317),"")</f>
        <v/>
      </c>
      <c r="Q317" s="20" t="str">
        <f>IF($H317=18,PRODUCT($I317:$K317),"")</f>
        <v/>
      </c>
      <c r="R317" s="20" t="str">
        <f>IF($H317=20,PRODUCT($I317:$K317),"")</f>
        <v/>
      </c>
      <c r="S317" s="20" t="str">
        <f>IF($H317=22,PRODUCT($I317:$K317),"")</f>
        <v/>
      </c>
      <c r="T317" s="20" t="str">
        <f>IF($H317=24,PRODUCT($I317:$K317),"")</f>
        <v/>
      </c>
      <c r="U317" s="20" t="str">
        <f>IF(COUNT($I317:$K317)=0,"",PRODUCT($I317:$K317))</f>
        <v/>
      </c>
      <c r="V317" s="20" t="str">
        <f>IF($H317="","",U317*$H317^2/162)</f>
        <v/>
      </c>
      <c r="W317" s="24" t="str">
        <f>IF(V317="","",V317/1000)</f>
        <v/>
      </c>
    </row>
    <row r="318" spans="1:23" x14ac:dyDescent="0.25">
      <c r="A318" s="15"/>
      <c r="B318" s="15"/>
      <c r="C318" s="15"/>
      <c r="D318" s="15"/>
      <c r="E318" s="15"/>
      <c r="F318" s="19" t="str">
        <f>IFERROR(VLOOKUP($E318,'POZ &amp; FİYAT'!$A$5:$C$44,3,FALSE),"")</f>
        <v/>
      </c>
      <c r="G318" s="15"/>
      <c r="H318" s="16"/>
      <c r="I318" s="16"/>
      <c r="J318" s="16"/>
      <c r="K318" s="16"/>
      <c r="L318" s="20" t="str">
        <f>IF($H318=8,PRODUCT($I318:$K318),"")</f>
        <v/>
      </c>
      <c r="M318" s="20" t="str">
        <f>IF($H318=10,PRODUCT($I318:$K318),"")</f>
        <v/>
      </c>
      <c r="N318" s="20" t="str">
        <f>IF($H318=12,PRODUCT($I318:$K318),"")</f>
        <v/>
      </c>
      <c r="O318" s="20" t="str">
        <f>IF($H318=14,PRODUCT($I318:$K318),"")</f>
        <v/>
      </c>
      <c r="P318" s="20" t="str">
        <f>IF($H318=16,PRODUCT($I318:$K318),"")</f>
        <v/>
      </c>
      <c r="Q318" s="20" t="str">
        <f>IF($H318=18,PRODUCT($I318:$K318),"")</f>
        <v/>
      </c>
      <c r="R318" s="20" t="str">
        <f>IF($H318=20,PRODUCT($I318:$K318),"")</f>
        <v/>
      </c>
      <c r="S318" s="20" t="str">
        <f>IF($H318=22,PRODUCT($I318:$K318),"")</f>
        <v/>
      </c>
      <c r="T318" s="20" t="str">
        <f>IF($H318=24,PRODUCT($I318:$K318),"")</f>
        <v/>
      </c>
      <c r="U318" s="20" t="str">
        <f>IF(COUNT($I318:$K318)=0,"",PRODUCT($I318:$K318))</f>
        <v/>
      </c>
      <c r="V318" s="20" t="str">
        <f>IF($H318="","",U318*$H318^2/162)</f>
        <v/>
      </c>
      <c r="W318" s="24" t="str">
        <f>IF(V318="","",V318/1000)</f>
        <v/>
      </c>
    </row>
    <row r="319" spans="1:23" x14ac:dyDescent="0.25">
      <c r="A319" s="17"/>
      <c r="B319" s="17"/>
      <c r="C319" s="17"/>
      <c r="D319" s="17"/>
      <c r="E319" s="17"/>
      <c r="F319" s="19" t="str">
        <f>IFERROR(VLOOKUP($E319,'POZ &amp; FİYAT'!$A$5:$C$44,3,FALSE),"")</f>
        <v/>
      </c>
      <c r="G319" s="17"/>
      <c r="H319" s="18"/>
      <c r="I319" s="18"/>
      <c r="J319" s="18"/>
      <c r="K319" s="18"/>
      <c r="L319" s="20" t="str">
        <f>IF($H319=8,PRODUCT($I319:$K319),"")</f>
        <v/>
      </c>
      <c r="M319" s="20" t="str">
        <f>IF($H319=10,PRODUCT($I319:$K319),"")</f>
        <v/>
      </c>
      <c r="N319" s="20" t="str">
        <f>IF($H319=12,PRODUCT($I319:$K319),"")</f>
        <v/>
      </c>
      <c r="O319" s="20" t="str">
        <f>IF($H319=14,PRODUCT($I319:$K319),"")</f>
        <v/>
      </c>
      <c r="P319" s="20" t="str">
        <f>IF($H319=16,PRODUCT($I319:$K319),"")</f>
        <v/>
      </c>
      <c r="Q319" s="20" t="str">
        <f>IF($H319=18,PRODUCT($I319:$K319),"")</f>
        <v/>
      </c>
      <c r="R319" s="20" t="str">
        <f>IF($H319=20,PRODUCT($I319:$K319),"")</f>
        <v/>
      </c>
      <c r="S319" s="20" t="str">
        <f>IF($H319=22,PRODUCT($I319:$K319),"")</f>
        <v/>
      </c>
      <c r="T319" s="20" t="str">
        <f>IF($H319=24,PRODUCT($I319:$K319),"")</f>
        <v/>
      </c>
      <c r="U319" s="20" t="str">
        <f>IF(COUNT($I319:$K319)=0,"",PRODUCT($I319:$K319))</f>
        <v/>
      </c>
      <c r="V319" s="20" t="str">
        <f>IF($H319="","",U319*$H319^2/162)</f>
        <v/>
      </c>
      <c r="W319" s="24" t="str">
        <f>IF(V319="","",V319/1000)</f>
        <v/>
      </c>
    </row>
    <row r="320" spans="1:23" x14ac:dyDescent="0.25">
      <c r="A320" s="15"/>
      <c r="B320" s="15"/>
      <c r="C320" s="15"/>
      <c r="D320" s="15"/>
      <c r="E320" s="15"/>
      <c r="F320" s="19" t="str">
        <f>IFERROR(VLOOKUP($E320,'POZ &amp; FİYAT'!$A$5:$C$44,3,FALSE),"")</f>
        <v/>
      </c>
      <c r="G320" s="15"/>
      <c r="H320" s="16"/>
      <c r="I320" s="16"/>
      <c r="J320" s="16"/>
      <c r="K320" s="16"/>
      <c r="L320" s="20" t="str">
        <f>IF($H320=8,PRODUCT($I320:$K320),"")</f>
        <v/>
      </c>
      <c r="M320" s="20" t="str">
        <f>IF($H320=10,PRODUCT($I320:$K320),"")</f>
        <v/>
      </c>
      <c r="N320" s="20" t="str">
        <f>IF($H320=12,PRODUCT($I320:$K320),"")</f>
        <v/>
      </c>
      <c r="O320" s="20" t="str">
        <f>IF($H320=14,PRODUCT($I320:$K320),"")</f>
        <v/>
      </c>
      <c r="P320" s="20" t="str">
        <f>IF($H320=16,PRODUCT($I320:$K320),"")</f>
        <v/>
      </c>
      <c r="Q320" s="20" t="str">
        <f>IF($H320=18,PRODUCT($I320:$K320),"")</f>
        <v/>
      </c>
      <c r="R320" s="20" t="str">
        <f>IF($H320=20,PRODUCT($I320:$K320),"")</f>
        <v/>
      </c>
      <c r="S320" s="20" t="str">
        <f>IF($H320=22,PRODUCT($I320:$K320),"")</f>
        <v/>
      </c>
      <c r="T320" s="20" t="str">
        <f>IF($H320=24,PRODUCT($I320:$K320),"")</f>
        <v/>
      </c>
      <c r="U320" s="20" t="str">
        <f>IF(COUNT($I320:$K320)=0,"",PRODUCT($I320:$K320))</f>
        <v/>
      </c>
      <c r="V320" s="20" t="str">
        <f>IF($H320="","",U320*$H320^2/162)</f>
        <v/>
      </c>
      <c r="W320" s="24" t="str">
        <f>IF(V320="","",V320/1000)</f>
        <v/>
      </c>
    </row>
    <row r="321" spans="1:23" x14ac:dyDescent="0.25">
      <c r="A321" s="17"/>
      <c r="B321" s="17"/>
      <c r="C321" s="17"/>
      <c r="D321" s="17"/>
      <c r="E321" s="17"/>
      <c r="F321" s="19" t="str">
        <f>IFERROR(VLOOKUP($E321,'POZ &amp; FİYAT'!$A$5:$C$44,3,FALSE),"")</f>
        <v/>
      </c>
      <c r="G321" s="17"/>
      <c r="H321" s="18"/>
      <c r="I321" s="18"/>
      <c r="J321" s="18"/>
      <c r="K321" s="18"/>
      <c r="L321" s="20" t="str">
        <f>IF($H321=8,PRODUCT($I321:$K321),"")</f>
        <v/>
      </c>
      <c r="M321" s="20" t="str">
        <f>IF($H321=10,PRODUCT($I321:$K321),"")</f>
        <v/>
      </c>
      <c r="N321" s="20" t="str">
        <f>IF($H321=12,PRODUCT($I321:$K321),"")</f>
        <v/>
      </c>
      <c r="O321" s="20" t="str">
        <f>IF($H321=14,PRODUCT($I321:$K321),"")</f>
        <v/>
      </c>
      <c r="P321" s="20" t="str">
        <f>IF($H321=16,PRODUCT($I321:$K321),"")</f>
        <v/>
      </c>
      <c r="Q321" s="20" t="str">
        <f>IF($H321=18,PRODUCT($I321:$K321),"")</f>
        <v/>
      </c>
      <c r="R321" s="20" t="str">
        <f>IF($H321=20,PRODUCT($I321:$K321),"")</f>
        <v/>
      </c>
      <c r="S321" s="20" t="str">
        <f>IF($H321=22,PRODUCT($I321:$K321),"")</f>
        <v/>
      </c>
      <c r="T321" s="20" t="str">
        <f>IF($H321=24,PRODUCT($I321:$K321),"")</f>
        <v/>
      </c>
      <c r="U321" s="20" t="str">
        <f>IF(COUNT($I321:$K321)=0,"",PRODUCT($I321:$K321))</f>
        <v/>
      </c>
      <c r="V321" s="20" t="str">
        <f>IF($H321="","",U321*$H321^2/162)</f>
        <v/>
      </c>
      <c r="W321" s="24" t="str">
        <f>IF(V321="","",V321/1000)</f>
        <v/>
      </c>
    </row>
    <row r="322" spans="1:23" x14ac:dyDescent="0.25">
      <c r="A322" s="15"/>
      <c r="B322" s="15"/>
      <c r="C322" s="15"/>
      <c r="D322" s="15"/>
      <c r="E322" s="15"/>
      <c r="F322" s="19" t="str">
        <f>IFERROR(VLOOKUP($E322,'POZ &amp; FİYAT'!$A$5:$C$44,3,FALSE),"")</f>
        <v/>
      </c>
      <c r="G322" s="15"/>
      <c r="H322" s="16"/>
      <c r="I322" s="16"/>
      <c r="J322" s="16"/>
      <c r="K322" s="16"/>
      <c r="L322" s="20" t="str">
        <f>IF($H322=8,PRODUCT($I322:$K322),"")</f>
        <v/>
      </c>
      <c r="M322" s="20" t="str">
        <f>IF($H322=10,PRODUCT($I322:$K322),"")</f>
        <v/>
      </c>
      <c r="N322" s="20" t="str">
        <f>IF($H322=12,PRODUCT($I322:$K322),"")</f>
        <v/>
      </c>
      <c r="O322" s="20" t="str">
        <f>IF($H322=14,PRODUCT($I322:$K322),"")</f>
        <v/>
      </c>
      <c r="P322" s="20" t="str">
        <f>IF($H322=16,PRODUCT($I322:$K322),"")</f>
        <v/>
      </c>
      <c r="Q322" s="20" t="str">
        <f>IF($H322=18,PRODUCT($I322:$K322),"")</f>
        <v/>
      </c>
      <c r="R322" s="20" t="str">
        <f>IF($H322=20,PRODUCT($I322:$K322),"")</f>
        <v/>
      </c>
      <c r="S322" s="20" t="str">
        <f>IF($H322=22,PRODUCT($I322:$K322),"")</f>
        <v/>
      </c>
      <c r="T322" s="20" t="str">
        <f>IF($H322=24,PRODUCT($I322:$K322),"")</f>
        <v/>
      </c>
      <c r="U322" s="20" t="str">
        <f>IF(COUNT($I322:$K322)=0,"",PRODUCT($I322:$K322))</f>
        <v/>
      </c>
      <c r="V322" s="20" t="str">
        <f>IF($H322="","",U322*$H322^2/162)</f>
        <v/>
      </c>
      <c r="W322" s="24" t="str">
        <f>IF(V322="","",V322/1000)</f>
        <v/>
      </c>
    </row>
    <row r="323" spans="1:23" x14ac:dyDescent="0.25">
      <c r="A323" s="17"/>
      <c r="B323" s="17"/>
      <c r="C323" s="17"/>
      <c r="D323" s="17"/>
      <c r="E323" s="17"/>
      <c r="F323" s="19" t="str">
        <f>IFERROR(VLOOKUP($E323,'POZ &amp; FİYAT'!$A$5:$C$44,3,FALSE),"")</f>
        <v/>
      </c>
      <c r="G323" s="17"/>
      <c r="H323" s="18"/>
      <c r="I323" s="18"/>
      <c r="J323" s="18"/>
      <c r="K323" s="18"/>
      <c r="L323" s="20" t="str">
        <f>IF($H323=8,PRODUCT($I323:$K323),"")</f>
        <v/>
      </c>
      <c r="M323" s="20" t="str">
        <f>IF($H323=10,PRODUCT($I323:$K323),"")</f>
        <v/>
      </c>
      <c r="N323" s="20" t="str">
        <f>IF($H323=12,PRODUCT($I323:$K323),"")</f>
        <v/>
      </c>
      <c r="O323" s="20" t="str">
        <f>IF($H323=14,PRODUCT($I323:$K323),"")</f>
        <v/>
      </c>
      <c r="P323" s="20" t="str">
        <f>IF($H323=16,PRODUCT($I323:$K323),"")</f>
        <v/>
      </c>
      <c r="Q323" s="20" t="str">
        <f>IF($H323=18,PRODUCT($I323:$K323),"")</f>
        <v/>
      </c>
      <c r="R323" s="20" t="str">
        <f>IF($H323=20,PRODUCT($I323:$K323),"")</f>
        <v/>
      </c>
      <c r="S323" s="20" t="str">
        <f>IF($H323=22,PRODUCT($I323:$K323),"")</f>
        <v/>
      </c>
      <c r="T323" s="20" t="str">
        <f>IF($H323=24,PRODUCT($I323:$K323),"")</f>
        <v/>
      </c>
      <c r="U323" s="20" t="str">
        <f>IF(COUNT($I323:$K323)=0,"",PRODUCT($I323:$K323))</f>
        <v/>
      </c>
      <c r="V323" s="20" t="str">
        <f>IF($H323="","",U323*$H323^2/162)</f>
        <v/>
      </c>
      <c r="W323" s="24" t="str">
        <f>IF(V323="","",V323/1000)</f>
        <v/>
      </c>
    </row>
    <row r="324" spans="1:23" x14ac:dyDescent="0.25">
      <c r="A324" s="15"/>
      <c r="B324" s="15"/>
      <c r="C324" s="15"/>
      <c r="D324" s="15"/>
      <c r="E324" s="15"/>
      <c r="F324" s="19" t="str">
        <f>IFERROR(VLOOKUP($E324,'POZ &amp; FİYAT'!$A$5:$C$44,3,FALSE),"")</f>
        <v/>
      </c>
      <c r="G324" s="15"/>
      <c r="H324" s="16"/>
      <c r="I324" s="16"/>
      <c r="J324" s="16"/>
      <c r="K324" s="16"/>
      <c r="L324" s="20" t="str">
        <f>IF($H324=8,PRODUCT($I324:$K324),"")</f>
        <v/>
      </c>
      <c r="M324" s="20" t="str">
        <f>IF($H324=10,PRODUCT($I324:$K324),"")</f>
        <v/>
      </c>
      <c r="N324" s="20" t="str">
        <f>IF($H324=12,PRODUCT($I324:$K324),"")</f>
        <v/>
      </c>
      <c r="O324" s="20" t="str">
        <f>IF($H324=14,PRODUCT($I324:$K324),"")</f>
        <v/>
      </c>
      <c r="P324" s="20" t="str">
        <f>IF($H324=16,PRODUCT($I324:$K324),"")</f>
        <v/>
      </c>
      <c r="Q324" s="20" t="str">
        <f>IF($H324=18,PRODUCT($I324:$K324),"")</f>
        <v/>
      </c>
      <c r="R324" s="20" t="str">
        <f>IF($H324=20,PRODUCT($I324:$K324),"")</f>
        <v/>
      </c>
      <c r="S324" s="20" t="str">
        <f>IF($H324=22,PRODUCT($I324:$K324),"")</f>
        <v/>
      </c>
      <c r="T324" s="20" t="str">
        <f>IF($H324=24,PRODUCT($I324:$K324),"")</f>
        <v/>
      </c>
      <c r="U324" s="20" t="str">
        <f>IF(COUNT($I324:$K324)=0,"",PRODUCT($I324:$K324))</f>
        <v/>
      </c>
      <c r="V324" s="20" t="str">
        <f>IF($H324="","",U324*$H324^2/162)</f>
        <v/>
      </c>
      <c r="W324" s="24" t="str">
        <f>IF(V324="","",V324/1000)</f>
        <v/>
      </c>
    </row>
    <row r="325" spans="1:23" x14ac:dyDescent="0.25">
      <c r="A325" s="17"/>
      <c r="B325" s="17"/>
      <c r="C325" s="17"/>
      <c r="D325" s="17"/>
      <c r="E325" s="17"/>
      <c r="F325" s="19" t="str">
        <f>IFERROR(VLOOKUP($E325,'POZ &amp; FİYAT'!$A$5:$C$44,3,FALSE),"")</f>
        <v/>
      </c>
      <c r="G325" s="17"/>
      <c r="H325" s="18"/>
      <c r="I325" s="18"/>
      <c r="J325" s="18"/>
      <c r="K325" s="18"/>
      <c r="L325" s="20" t="str">
        <f>IF($H325=8,PRODUCT($I325:$K325),"")</f>
        <v/>
      </c>
      <c r="M325" s="20" t="str">
        <f>IF($H325=10,PRODUCT($I325:$K325),"")</f>
        <v/>
      </c>
      <c r="N325" s="20" t="str">
        <f>IF($H325=12,PRODUCT($I325:$K325),"")</f>
        <v/>
      </c>
      <c r="O325" s="20" t="str">
        <f>IF($H325=14,PRODUCT($I325:$K325),"")</f>
        <v/>
      </c>
      <c r="P325" s="20" t="str">
        <f>IF($H325=16,PRODUCT($I325:$K325),"")</f>
        <v/>
      </c>
      <c r="Q325" s="20" t="str">
        <f>IF($H325=18,PRODUCT($I325:$K325),"")</f>
        <v/>
      </c>
      <c r="R325" s="20" t="str">
        <f>IF($H325=20,PRODUCT($I325:$K325),"")</f>
        <v/>
      </c>
      <c r="S325" s="20" t="str">
        <f>IF($H325=22,PRODUCT($I325:$K325),"")</f>
        <v/>
      </c>
      <c r="T325" s="20" t="str">
        <f>IF($H325=24,PRODUCT($I325:$K325),"")</f>
        <v/>
      </c>
      <c r="U325" s="20" t="str">
        <f>IF(COUNT($I325:$K325)=0,"",PRODUCT($I325:$K325))</f>
        <v/>
      </c>
      <c r="V325" s="20" t="str">
        <f>IF($H325="","",U325*$H325^2/162)</f>
        <v/>
      </c>
      <c r="W325" s="24" t="str">
        <f>IF(V325="","",V325/1000)</f>
        <v/>
      </c>
    </row>
    <row r="326" spans="1:23" x14ac:dyDescent="0.25">
      <c r="A326" s="15"/>
      <c r="B326" s="15"/>
      <c r="C326" s="15"/>
      <c r="D326" s="15"/>
      <c r="E326" s="15"/>
      <c r="F326" s="19" t="str">
        <f>IFERROR(VLOOKUP($E326,'POZ &amp; FİYAT'!$A$5:$C$44,3,FALSE),"")</f>
        <v/>
      </c>
      <c r="G326" s="15"/>
      <c r="H326" s="16"/>
      <c r="I326" s="16"/>
      <c r="J326" s="16"/>
      <c r="K326" s="16"/>
      <c r="L326" s="20" t="str">
        <f>IF($H326=8,PRODUCT($I326:$K326),"")</f>
        <v/>
      </c>
      <c r="M326" s="20" t="str">
        <f>IF($H326=10,PRODUCT($I326:$K326),"")</f>
        <v/>
      </c>
      <c r="N326" s="20" t="str">
        <f>IF($H326=12,PRODUCT($I326:$K326),"")</f>
        <v/>
      </c>
      <c r="O326" s="20" t="str">
        <f>IF($H326=14,PRODUCT($I326:$K326),"")</f>
        <v/>
      </c>
      <c r="P326" s="20" t="str">
        <f>IF($H326=16,PRODUCT($I326:$K326),"")</f>
        <v/>
      </c>
      <c r="Q326" s="20" t="str">
        <f>IF($H326=18,PRODUCT($I326:$K326),"")</f>
        <v/>
      </c>
      <c r="R326" s="20" t="str">
        <f>IF($H326=20,PRODUCT($I326:$K326),"")</f>
        <v/>
      </c>
      <c r="S326" s="20" t="str">
        <f>IF($H326=22,PRODUCT($I326:$K326),"")</f>
        <v/>
      </c>
      <c r="T326" s="20" t="str">
        <f>IF($H326=24,PRODUCT($I326:$K326),"")</f>
        <v/>
      </c>
      <c r="U326" s="20" t="str">
        <f>IF(COUNT($I326:$K326)=0,"",PRODUCT($I326:$K326))</f>
        <v/>
      </c>
      <c r="V326" s="20" t="str">
        <f>IF($H326="","",U326*$H326^2/162)</f>
        <v/>
      </c>
      <c r="W326" s="24" t="str">
        <f>IF(V326="","",V326/1000)</f>
        <v/>
      </c>
    </row>
    <row r="327" spans="1:23" x14ac:dyDescent="0.25">
      <c r="A327" s="17"/>
      <c r="B327" s="17"/>
      <c r="C327" s="17"/>
      <c r="D327" s="17"/>
      <c r="E327" s="17"/>
      <c r="F327" s="19" t="str">
        <f>IFERROR(VLOOKUP($E327,'POZ &amp; FİYAT'!$A$5:$C$44,3,FALSE),"")</f>
        <v/>
      </c>
      <c r="G327" s="17"/>
      <c r="H327" s="18"/>
      <c r="I327" s="18"/>
      <c r="J327" s="18"/>
      <c r="K327" s="18"/>
      <c r="L327" s="20" t="str">
        <f>IF($H327=8,PRODUCT($I327:$K327),"")</f>
        <v/>
      </c>
      <c r="M327" s="20" t="str">
        <f>IF($H327=10,PRODUCT($I327:$K327),"")</f>
        <v/>
      </c>
      <c r="N327" s="20" t="str">
        <f>IF($H327=12,PRODUCT($I327:$K327),"")</f>
        <v/>
      </c>
      <c r="O327" s="20" t="str">
        <f>IF($H327=14,PRODUCT($I327:$K327),"")</f>
        <v/>
      </c>
      <c r="P327" s="20" t="str">
        <f>IF($H327=16,PRODUCT($I327:$K327),"")</f>
        <v/>
      </c>
      <c r="Q327" s="20" t="str">
        <f>IF($H327=18,PRODUCT($I327:$K327),"")</f>
        <v/>
      </c>
      <c r="R327" s="20" t="str">
        <f>IF($H327=20,PRODUCT($I327:$K327),"")</f>
        <v/>
      </c>
      <c r="S327" s="20" t="str">
        <f>IF($H327=22,PRODUCT($I327:$K327),"")</f>
        <v/>
      </c>
      <c r="T327" s="20" t="str">
        <f>IF($H327=24,PRODUCT($I327:$K327),"")</f>
        <v/>
      </c>
      <c r="U327" s="20" t="str">
        <f>IF(COUNT($I327:$K327)=0,"",PRODUCT($I327:$K327))</f>
        <v/>
      </c>
      <c r="V327" s="20" t="str">
        <f>IF($H327="","",U327*$H327^2/162)</f>
        <v/>
      </c>
      <c r="W327" s="24" t="str">
        <f>IF(V327="","",V327/1000)</f>
        <v/>
      </c>
    </row>
    <row r="328" spans="1:23" x14ac:dyDescent="0.25">
      <c r="A328" s="15"/>
      <c r="B328" s="15"/>
      <c r="C328" s="15"/>
      <c r="D328" s="15"/>
      <c r="E328" s="15"/>
      <c r="F328" s="19" t="str">
        <f>IFERROR(VLOOKUP($E328,'POZ &amp; FİYAT'!$A$5:$C$44,3,FALSE),"")</f>
        <v/>
      </c>
      <c r="G328" s="15"/>
      <c r="H328" s="16"/>
      <c r="I328" s="16"/>
      <c r="J328" s="16"/>
      <c r="K328" s="16"/>
      <c r="L328" s="20" t="str">
        <f>IF($H328=8,PRODUCT($I328:$K328),"")</f>
        <v/>
      </c>
      <c r="M328" s="20" t="str">
        <f>IF($H328=10,PRODUCT($I328:$K328),"")</f>
        <v/>
      </c>
      <c r="N328" s="20" t="str">
        <f>IF($H328=12,PRODUCT($I328:$K328),"")</f>
        <v/>
      </c>
      <c r="O328" s="20" t="str">
        <f>IF($H328=14,PRODUCT($I328:$K328),"")</f>
        <v/>
      </c>
      <c r="P328" s="20" t="str">
        <f>IF($H328=16,PRODUCT($I328:$K328),"")</f>
        <v/>
      </c>
      <c r="Q328" s="20" t="str">
        <f>IF($H328=18,PRODUCT($I328:$K328),"")</f>
        <v/>
      </c>
      <c r="R328" s="20" t="str">
        <f>IF($H328=20,PRODUCT($I328:$K328),"")</f>
        <v/>
      </c>
      <c r="S328" s="20" t="str">
        <f>IF($H328=22,PRODUCT($I328:$K328),"")</f>
        <v/>
      </c>
      <c r="T328" s="20" t="str">
        <f>IF($H328=24,PRODUCT($I328:$K328),"")</f>
        <v/>
      </c>
      <c r="U328" s="20" t="str">
        <f>IF(COUNT($I328:$K328)=0,"",PRODUCT($I328:$K328))</f>
        <v/>
      </c>
      <c r="V328" s="20" t="str">
        <f>IF($H328="","",U328*$H328^2/162)</f>
        <v/>
      </c>
      <c r="W328" s="24" t="str">
        <f>IF(V328="","",V328/1000)</f>
        <v/>
      </c>
    </row>
    <row r="329" spans="1:23" x14ac:dyDescent="0.25">
      <c r="A329" s="17"/>
      <c r="B329" s="17"/>
      <c r="C329" s="17"/>
      <c r="D329" s="17"/>
      <c r="E329" s="17"/>
      <c r="F329" s="19" t="str">
        <f>IFERROR(VLOOKUP($E329,'POZ &amp; FİYAT'!$A$5:$C$44,3,FALSE),"")</f>
        <v/>
      </c>
      <c r="G329" s="17"/>
      <c r="H329" s="18"/>
      <c r="I329" s="18"/>
      <c r="J329" s="18"/>
      <c r="K329" s="18"/>
      <c r="L329" s="20" t="str">
        <f>IF($H329=8,PRODUCT($I329:$K329),"")</f>
        <v/>
      </c>
      <c r="M329" s="20" t="str">
        <f>IF($H329=10,PRODUCT($I329:$K329),"")</f>
        <v/>
      </c>
      <c r="N329" s="20" t="str">
        <f>IF($H329=12,PRODUCT($I329:$K329),"")</f>
        <v/>
      </c>
      <c r="O329" s="20" t="str">
        <f>IF($H329=14,PRODUCT($I329:$K329),"")</f>
        <v/>
      </c>
      <c r="P329" s="20" t="str">
        <f>IF($H329=16,PRODUCT($I329:$K329),"")</f>
        <v/>
      </c>
      <c r="Q329" s="20" t="str">
        <f>IF($H329=18,PRODUCT($I329:$K329),"")</f>
        <v/>
      </c>
      <c r="R329" s="20" t="str">
        <f>IF($H329=20,PRODUCT($I329:$K329),"")</f>
        <v/>
      </c>
      <c r="S329" s="20" t="str">
        <f>IF($H329=22,PRODUCT($I329:$K329),"")</f>
        <v/>
      </c>
      <c r="T329" s="20" t="str">
        <f>IF($H329=24,PRODUCT($I329:$K329),"")</f>
        <v/>
      </c>
      <c r="U329" s="20" t="str">
        <f>IF(COUNT($I329:$K329)=0,"",PRODUCT($I329:$K329))</f>
        <v/>
      </c>
      <c r="V329" s="20" t="str">
        <f>IF($H329="","",U329*$H329^2/162)</f>
        <v/>
      </c>
      <c r="W329" s="24" t="str">
        <f>IF(V329="","",V329/1000)</f>
        <v/>
      </c>
    </row>
    <row r="330" spans="1:23" x14ac:dyDescent="0.25">
      <c r="A330" s="15"/>
      <c r="B330" s="15"/>
      <c r="C330" s="15"/>
      <c r="D330" s="15"/>
      <c r="E330" s="15"/>
      <c r="F330" s="19" t="str">
        <f>IFERROR(VLOOKUP($E330,'POZ &amp; FİYAT'!$A$5:$C$44,3,FALSE),"")</f>
        <v/>
      </c>
      <c r="G330" s="15"/>
      <c r="H330" s="16"/>
      <c r="I330" s="16"/>
      <c r="J330" s="16"/>
      <c r="K330" s="16"/>
      <c r="L330" s="20" t="str">
        <f>IF($H330=8,PRODUCT($I330:$K330),"")</f>
        <v/>
      </c>
      <c r="M330" s="20" t="str">
        <f>IF($H330=10,PRODUCT($I330:$K330),"")</f>
        <v/>
      </c>
      <c r="N330" s="20" t="str">
        <f>IF($H330=12,PRODUCT($I330:$K330),"")</f>
        <v/>
      </c>
      <c r="O330" s="20" t="str">
        <f>IF($H330=14,PRODUCT($I330:$K330),"")</f>
        <v/>
      </c>
      <c r="P330" s="20" t="str">
        <f>IF($H330=16,PRODUCT($I330:$K330),"")</f>
        <v/>
      </c>
      <c r="Q330" s="20" t="str">
        <f>IF($H330=18,PRODUCT($I330:$K330),"")</f>
        <v/>
      </c>
      <c r="R330" s="20" t="str">
        <f>IF($H330=20,PRODUCT($I330:$K330),"")</f>
        <v/>
      </c>
      <c r="S330" s="20" t="str">
        <f>IF($H330=22,PRODUCT($I330:$K330),"")</f>
        <v/>
      </c>
      <c r="T330" s="20" t="str">
        <f>IF($H330=24,PRODUCT($I330:$K330),"")</f>
        <v/>
      </c>
      <c r="U330" s="20" t="str">
        <f>IF(COUNT($I330:$K330)=0,"",PRODUCT($I330:$K330))</f>
        <v/>
      </c>
      <c r="V330" s="20" t="str">
        <f>IF($H330="","",U330*$H330^2/162)</f>
        <v/>
      </c>
      <c r="W330" s="24" t="str">
        <f>IF(V330="","",V330/1000)</f>
        <v/>
      </c>
    </row>
    <row r="331" spans="1:23" x14ac:dyDescent="0.25">
      <c r="A331" s="17"/>
      <c r="B331" s="17"/>
      <c r="C331" s="17"/>
      <c r="D331" s="17"/>
      <c r="E331" s="17"/>
      <c r="F331" s="19" t="str">
        <f>IFERROR(VLOOKUP($E331,'POZ &amp; FİYAT'!$A$5:$C$44,3,FALSE),"")</f>
        <v/>
      </c>
      <c r="G331" s="17"/>
      <c r="H331" s="18"/>
      <c r="I331" s="18"/>
      <c r="J331" s="18"/>
      <c r="K331" s="18"/>
      <c r="L331" s="20" t="str">
        <f>IF($H331=8,PRODUCT($I331:$K331),"")</f>
        <v/>
      </c>
      <c r="M331" s="20" t="str">
        <f>IF($H331=10,PRODUCT($I331:$K331),"")</f>
        <v/>
      </c>
      <c r="N331" s="20" t="str">
        <f>IF($H331=12,PRODUCT($I331:$K331),"")</f>
        <v/>
      </c>
      <c r="O331" s="20" t="str">
        <f>IF($H331=14,PRODUCT($I331:$K331),"")</f>
        <v/>
      </c>
      <c r="P331" s="20" t="str">
        <f>IF($H331=16,PRODUCT($I331:$K331),"")</f>
        <v/>
      </c>
      <c r="Q331" s="20" t="str">
        <f>IF($H331=18,PRODUCT($I331:$K331),"")</f>
        <v/>
      </c>
      <c r="R331" s="20" t="str">
        <f>IF($H331=20,PRODUCT($I331:$K331),"")</f>
        <v/>
      </c>
      <c r="S331" s="20" t="str">
        <f>IF($H331=22,PRODUCT($I331:$K331),"")</f>
        <v/>
      </c>
      <c r="T331" s="20" t="str">
        <f>IF($H331=24,PRODUCT($I331:$K331),"")</f>
        <v/>
      </c>
      <c r="U331" s="20" t="str">
        <f>IF(COUNT($I331:$K331)=0,"",PRODUCT($I331:$K331))</f>
        <v/>
      </c>
      <c r="V331" s="20" t="str">
        <f>IF($H331="","",U331*$H331^2/162)</f>
        <v/>
      </c>
      <c r="W331" s="24" t="str">
        <f>IF(V331="","",V331/1000)</f>
        <v/>
      </c>
    </row>
    <row r="332" spans="1:23" x14ac:dyDescent="0.25">
      <c r="A332" s="15"/>
      <c r="B332" s="15"/>
      <c r="C332" s="15"/>
      <c r="D332" s="15"/>
      <c r="E332" s="15"/>
      <c r="F332" s="19" t="str">
        <f>IFERROR(VLOOKUP($E332,'POZ &amp; FİYAT'!$A$5:$C$44,3,FALSE),"")</f>
        <v/>
      </c>
      <c r="G332" s="15"/>
      <c r="H332" s="16"/>
      <c r="I332" s="16"/>
      <c r="J332" s="16"/>
      <c r="K332" s="16"/>
      <c r="L332" s="20" t="str">
        <f>IF($H332=8,PRODUCT($I332:$K332),"")</f>
        <v/>
      </c>
      <c r="M332" s="20" t="str">
        <f>IF($H332=10,PRODUCT($I332:$K332),"")</f>
        <v/>
      </c>
      <c r="N332" s="20" t="str">
        <f>IF($H332=12,PRODUCT($I332:$K332),"")</f>
        <v/>
      </c>
      <c r="O332" s="20" t="str">
        <f>IF($H332=14,PRODUCT($I332:$K332),"")</f>
        <v/>
      </c>
      <c r="P332" s="20" t="str">
        <f>IF($H332=16,PRODUCT($I332:$K332),"")</f>
        <v/>
      </c>
      <c r="Q332" s="20" t="str">
        <f>IF($H332=18,PRODUCT($I332:$K332),"")</f>
        <v/>
      </c>
      <c r="R332" s="20" t="str">
        <f>IF($H332=20,PRODUCT($I332:$K332),"")</f>
        <v/>
      </c>
      <c r="S332" s="20" t="str">
        <f>IF($H332=22,PRODUCT($I332:$K332),"")</f>
        <v/>
      </c>
      <c r="T332" s="20" t="str">
        <f>IF($H332=24,PRODUCT($I332:$K332),"")</f>
        <v/>
      </c>
      <c r="U332" s="20" t="str">
        <f>IF(COUNT($I332:$K332)=0,"",PRODUCT($I332:$K332))</f>
        <v/>
      </c>
      <c r="V332" s="20" t="str">
        <f>IF($H332="","",U332*$H332^2/162)</f>
        <v/>
      </c>
      <c r="W332" s="24" t="str">
        <f>IF(V332="","",V332/1000)</f>
        <v/>
      </c>
    </row>
    <row r="333" spans="1:23" x14ac:dyDescent="0.25">
      <c r="A333" s="17"/>
      <c r="B333" s="17"/>
      <c r="C333" s="17"/>
      <c r="D333" s="17"/>
      <c r="E333" s="17"/>
      <c r="F333" s="19" t="str">
        <f>IFERROR(VLOOKUP($E333,'POZ &amp; FİYAT'!$A$5:$C$44,3,FALSE),"")</f>
        <v/>
      </c>
      <c r="G333" s="17"/>
      <c r="H333" s="18"/>
      <c r="I333" s="18"/>
      <c r="J333" s="18"/>
      <c r="K333" s="18"/>
      <c r="L333" s="20" t="str">
        <f>IF($H333=8,PRODUCT($I333:$K333),"")</f>
        <v/>
      </c>
      <c r="M333" s="20" t="str">
        <f>IF($H333=10,PRODUCT($I333:$K333),"")</f>
        <v/>
      </c>
      <c r="N333" s="20" t="str">
        <f>IF($H333=12,PRODUCT($I333:$K333),"")</f>
        <v/>
      </c>
      <c r="O333" s="20" t="str">
        <f>IF($H333=14,PRODUCT($I333:$K333),"")</f>
        <v/>
      </c>
      <c r="P333" s="20" t="str">
        <f>IF($H333=16,PRODUCT($I333:$K333),"")</f>
        <v/>
      </c>
      <c r="Q333" s="20" t="str">
        <f>IF($H333=18,PRODUCT($I333:$K333),"")</f>
        <v/>
      </c>
      <c r="R333" s="20" t="str">
        <f>IF($H333=20,PRODUCT($I333:$K333),"")</f>
        <v/>
      </c>
      <c r="S333" s="20" t="str">
        <f>IF($H333=22,PRODUCT($I333:$K333),"")</f>
        <v/>
      </c>
      <c r="T333" s="20" t="str">
        <f>IF($H333=24,PRODUCT($I333:$K333),"")</f>
        <v/>
      </c>
      <c r="U333" s="20" t="str">
        <f>IF(COUNT($I333:$K333)=0,"",PRODUCT($I333:$K333))</f>
        <v/>
      </c>
      <c r="V333" s="20" t="str">
        <f>IF($H333="","",U333*$H333^2/162)</f>
        <v/>
      </c>
      <c r="W333" s="24" t="str">
        <f>IF(V333="","",V333/1000)</f>
        <v/>
      </c>
    </row>
    <row r="334" spans="1:23" x14ac:dyDescent="0.25">
      <c r="A334" s="15"/>
      <c r="B334" s="15"/>
      <c r="C334" s="15"/>
      <c r="D334" s="15"/>
      <c r="E334" s="15"/>
      <c r="F334" s="19" t="str">
        <f>IFERROR(VLOOKUP($E334,'POZ &amp; FİYAT'!$A$5:$C$44,3,FALSE),"")</f>
        <v/>
      </c>
      <c r="G334" s="15"/>
      <c r="H334" s="16"/>
      <c r="I334" s="16"/>
      <c r="J334" s="16"/>
      <c r="K334" s="16"/>
      <c r="L334" s="20" t="str">
        <f>IF($H334=8,PRODUCT($I334:$K334),"")</f>
        <v/>
      </c>
      <c r="M334" s="20" t="str">
        <f>IF($H334=10,PRODUCT($I334:$K334),"")</f>
        <v/>
      </c>
      <c r="N334" s="20" t="str">
        <f>IF($H334=12,PRODUCT($I334:$K334),"")</f>
        <v/>
      </c>
      <c r="O334" s="20" t="str">
        <f>IF($H334=14,PRODUCT($I334:$K334),"")</f>
        <v/>
      </c>
      <c r="P334" s="20" t="str">
        <f>IF($H334=16,PRODUCT($I334:$K334),"")</f>
        <v/>
      </c>
      <c r="Q334" s="20" t="str">
        <f>IF($H334=18,PRODUCT($I334:$K334),"")</f>
        <v/>
      </c>
      <c r="R334" s="20" t="str">
        <f>IF($H334=20,PRODUCT($I334:$K334),"")</f>
        <v/>
      </c>
      <c r="S334" s="20" t="str">
        <f>IF($H334=22,PRODUCT($I334:$K334),"")</f>
        <v/>
      </c>
      <c r="T334" s="20" t="str">
        <f>IF($H334=24,PRODUCT($I334:$K334),"")</f>
        <v/>
      </c>
      <c r="U334" s="20" t="str">
        <f>IF(COUNT($I334:$K334)=0,"",PRODUCT($I334:$K334))</f>
        <v/>
      </c>
      <c r="V334" s="20" t="str">
        <f>IF($H334="","",U334*$H334^2/162)</f>
        <v/>
      </c>
      <c r="W334" s="24" t="str">
        <f>IF(V334="","",V334/1000)</f>
        <v/>
      </c>
    </row>
    <row r="335" spans="1:23" x14ac:dyDescent="0.25">
      <c r="A335" s="17"/>
      <c r="B335" s="17"/>
      <c r="C335" s="17"/>
      <c r="D335" s="17"/>
      <c r="E335" s="17"/>
      <c r="F335" s="19" t="str">
        <f>IFERROR(VLOOKUP($E335,'POZ &amp; FİYAT'!$A$5:$C$44,3,FALSE),"")</f>
        <v/>
      </c>
      <c r="G335" s="17"/>
      <c r="H335" s="18"/>
      <c r="I335" s="18"/>
      <c r="J335" s="18"/>
      <c r="K335" s="18"/>
      <c r="L335" s="20" t="str">
        <f>IF($H335=8,PRODUCT($I335:$K335),"")</f>
        <v/>
      </c>
      <c r="M335" s="20" t="str">
        <f>IF($H335=10,PRODUCT($I335:$K335),"")</f>
        <v/>
      </c>
      <c r="N335" s="20" t="str">
        <f>IF($H335=12,PRODUCT($I335:$K335),"")</f>
        <v/>
      </c>
      <c r="O335" s="20" t="str">
        <f>IF($H335=14,PRODUCT($I335:$K335),"")</f>
        <v/>
      </c>
      <c r="P335" s="20" t="str">
        <f>IF($H335=16,PRODUCT($I335:$K335),"")</f>
        <v/>
      </c>
      <c r="Q335" s="20" t="str">
        <f>IF($H335=18,PRODUCT($I335:$K335),"")</f>
        <v/>
      </c>
      <c r="R335" s="20" t="str">
        <f>IF($H335=20,PRODUCT($I335:$K335),"")</f>
        <v/>
      </c>
      <c r="S335" s="20" t="str">
        <f>IF($H335=22,PRODUCT($I335:$K335),"")</f>
        <v/>
      </c>
      <c r="T335" s="20" t="str">
        <f>IF($H335=24,PRODUCT($I335:$K335),"")</f>
        <v/>
      </c>
      <c r="U335" s="20" t="str">
        <f>IF(COUNT($I335:$K335)=0,"",PRODUCT($I335:$K335))</f>
        <v/>
      </c>
      <c r="V335" s="20" t="str">
        <f>IF($H335="","",U335*$H335^2/162)</f>
        <v/>
      </c>
      <c r="W335" s="24" t="str">
        <f>IF(V335="","",V335/1000)</f>
        <v/>
      </c>
    </row>
    <row r="336" spans="1:23" x14ac:dyDescent="0.25">
      <c r="A336" s="15"/>
      <c r="B336" s="15"/>
      <c r="C336" s="15"/>
      <c r="D336" s="15"/>
      <c r="E336" s="15"/>
      <c r="F336" s="19" t="str">
        <f>IFERROR(VLOOKUP($E336,'POZ &amp; FİYAT'!$A$5:$C$44,3,FALSE),"")</f>
        <v/>
      </c>
      <c r="G336" s="15"/>
      <c r="H336" s="16"/>
      <c r="I336" s="16"/>
      <c r="J336" s="16"/>
      <c r="K336" s="16"/>
      <c r="L336" s="20" t="str">
        <f>IF($H336=8,PRODUCT($I336:$K336),"")</f>
        <v/>
      </c>
      <c r="M336" s="20" t="str">
        <f>IF($H336=10,PRODUCT($I336:$K336),"")</f>
        <v/>
      </c>
      <c r="N336" s="20" t="str">
        <f>IF($H336=12,PRODUCT($I336:$K336),"")</f>
        <v/>
      </c>
      <c r="O336" s="20" t="str">
        <f>IF($H336=14,PRODUCT($I336:$K336),"")</f>
        <v/>
      </c>
      <c r="P336" s="20" t="str">
        <f>IF($H336=16,PRODUCT($I336:$K336),"")</f>
        <v/>
      </c>
      <c r="Q336" s="20" t="str">
        <f>IF($H336=18,PRODUCT($I336:$K336),"")</f>
        <v/>
      </c>
      <c r="R336" s="20" t="str">
        <f>IF($H336=20,PRODUCT($I336:$K336),"")</f>
        <v/>
      </c>
      <c r="S336" s="20" t="str">
        <f>IF($H336=22,PRODUCT($I336:$K336),"")</f>
        <v/>
      </c>
      <c r="T336" s="20" t="str">
        <f>IF($H336=24,PRODUCT($I336:$K336),"")</f>
        <v/>
      </c>
      <c r="U336" s="20" t="str">
        <f>IF(COUNT($I336:$K336)=0,"",PRODUCT($I336:$K336))</f>
        <v/>
      </c>
      <c r="V336" s="20" t="str">
        <f>IF($H336="","",U336*$H336^2/162)</f>
        <v/>
      </c>
      <c r="W336" s="24" t="str">
        <f>IF(V336="","",V336/1000)</f>
        <v/>
      </c>
    </row>
    <row r="337" spans="1:23" x14ac:dyDescent="0.25">
      <c r="A337" s="17"/>
      <c r="B337" s="17"/>
      <c r="C337" s="17"/>
      <c r="D337" s="17"/>
      <c r="E337" s="17"/>
      <c r="F337" s="19" t="str">
        <f>IFERROR(VLOOKUP($E337,'POZ &amp; FİYAT'!$A$5:$C$44,3,FALSE),"")</f>
        <v/>
      </c>
      <c r="G337" s="17"/>
      <c r="H337" s="18"/>
      <c r="I337" s="18"/>
      <c r="J337" s="18"/>
      <c r="K337" s="18"/>
      <c r="L337" s="20" t="str">
        <f>IF($H337=8,PRODUCT($I337:$K337),"")</f>
        <v/>
      </c>
      <c r="M337" s="20" t="str">
        <f>IF($H337=10,PRODUCT($I337:$K337),"")</f>
        <v/>
      </c>
      <c r="N337" s="20" t="str">
        <f>IF($H337=12,PRODUCT($I337:$K337),"")</f>
        <v/>
      </c>
      <c r="O337" s="20" t="str">
        <f>IF($H337=14,PRODUCT($I337:$K337),"")</f>
        <v/>
      </c>
      <c r="P337" s="20" t="str">
        <f>IF($H337=16,PRODUCT($I337:$K337),"")</f>
        <v/>
      </c>
      <c r="Q337" s="20" t="str">
        <f>IF($H337=18,PRODUCT($I337:$K337),"")</f>
        <v/>
      </c>
      <c r="R337" s="20" t="str">
        <f>IF($H337=20,PRODUCT($I337:$K337),"")</f>
        <v/>
      </c>
      <c r="S337" s="20" t="str">
        <f>IF($H337=22,PRODUCT($I337:$K337),"")</f>
        <v/>
      </c>
      <c r="T337" s="20" t="str">
        <f>IF($H337=24,PRODUCT($I337:$K337),"")</f>
        <v/>
      </c>
      <c r="U337" s="20" t="str">
        <f>IF(COUNT($I337:$K337)=0,"",PRODUCT($I337:$K337))</f>
        <v/>
      </c>
      <c r="V337" s="20" t="str">
        <f>IF($H337="","",U337*$H337^2/162)</f>
        <v/>
      </c>
      <c r="W337" s="24" t="str">
        <f>IF(V337="","",V337/1000)</f>
        <v/>
      </c>
    </row>
    <row r="338" spans="1:23" x14ac:dyDescent="0.25">
      <c r="A338" s="15"/>
      <c r="B338" s="15"/>
      <c r="C338" s="15"/>
      <c r="D338" s="15"/>
      <c r="E338" s="15"/>
      <c r="F338" s="19" t="str">
        <f>IFERROR(VLOOKUP($E338,'POZ &amp; FİYAT'!$A$5:$C$44,3,FALSE),"")</f>
        <v/>
      </c>
      <c r="G338" s="15"/>
      <c r="H338" s="16"/>
      <c r="I338" s="16"/>
      <c r="J338" s="16"/>
      <c r="K338" s="16"/>
      <c r="L338" s="20" t="str">
        <f>IF($H338=8,PRODUCT($I338:$K338),"")</f>
        <v/>
      </c>
      <c r="M338" s="20" t="str">
        <f>IF($H338=10,PRODUCT($I338:$K338),"")</f>
        <v/>
      </c>
      <c r="N338" s="20" t="str">
        <f>IF($H338=12,PRODUCT($I338:$K338),"")</f>
        <v/>
      </c>
      <c r="O338" s="20" t="str">
        <f>IF($H338=14,PRODUCT($I338:$K338),"")</f>
        <v/>
      </c>
      <c r="P338" s="20" t="str">
        <f>IF($H338=16,PRODUCT($I338:$K338),"")</f>
        <v/>
      </c>
      <c r="Q338" s="20" t="str">
        <f>IF($H338=18,PRODUCT($I338:$K338),"")</f>
        <v/>
      </c>
      <c r="R338" s="20" t="str">
        <f>IF($H338=20,PRODUCT($I338:$K338),"")</f>
        <v/>
      </c>
      <c r="S338" s="20" t="str">
        <f>IF($H338=22,PRODUCT($I338:$K338),"")</f>
        <v/>
      </c>
      <c r="T338" s="20" t="str">
        <f>IF($H338=24,PRODUCT($I338:$K338),"")</f>
        <v/>
      </c>
      <c r="U338" s="20" t="str">
        <f>IF(COUNT($I338:$K338)=0,"",PRODUCT($I338:$K338))</f>
        <v/>
      </c>
      <c r="V338" s="20" t="str">
        <f>IF($H338="","",U338*$H338^2/162)</f>
        <v/>
      </c>
      <c r="W338" s="24" t="str">
        <f>IF(V338="","",V338/1000)</f>
        <v/>
      </c>
    </row>
    <row r="339" spans="1:23" x14ac:dyDescent="0.25">
      <c r="A339" s="17"/>
      <c r="B339" s="17"/>
      <c r="C339" s="17"/>
      <c r="D339" s="17"/>
      <c r="E339" s="17"/>
      <c r="F339" s="19" t="str">
        <f>IFERROR(VLOOKUP($E339,'POZ &amp; FİYAT'!$A$5:$C$44,3,FALSE),"")</f>
        <v/>
      </c>
      <c r="G339" s="17"/>
      <c r="H339" s="18"/>
      <c r="I339" s="18"/>
      <c r="J339" s="18"/>
      <c r="K339" s="18"/>
      <c r="L339" s="20" t="str">
        <f>IF($H339=8,PRODUCT($I339:$K339),"")</f>
        <v/>
      </c>
      <c r="M339" s="20" t="str">
        <f>IF($H339=10,PRODUCT($I339:$K339),"")</f>
        <v/>
      </c>
      <c r="N339" s="20" t="str">
        <f>IF($H339=12,PRODUCT($I339:$K339),"")</f>
        <v/>
      </c>
      <c r="O339" s="20" t="str">
        <f>IF($H339=14,PRODUCT($I339:$K339),"")</f>
        <v/>
      </c>
      <c r="P339" s="20" t="str">
        <f>IF($H339=16,PRODUCT($I339:$K339),"")</f>
        <v/>
      </c>
      <c r="Q339" s="20" t="str">
        <f>IF($H339=18,PRODUCT($I339:$K339),"")</f>
        <v/>
      </c>
      <c r="R339" s="20" t="str">
        <f>IF($H339=20,PRODUCT($I339:$K339),"")</f>
        <v/>
      </c>
      <c r="S339" s="20" t="str">
        <f>IF($H339=22,PRODUCT($I339:$K339),"")</f>
        <v/>
      </c>
      <c r="T339" s="20" t="str">
        <f>IF($H339=24,PRODUCT($I339:$K339),"")</f>
        <v/>
      </c>
      <c r="U339" s="20" t="str">
        <f>IF(COUNT($I339:$K339)=0,"",PRODUCT($I339:$K339))</f>
        <v/>
      </c>
      <c r="V339" s="20" t="str">
        <f>IF($H339="","",U339*$H339^2/162)</f>
        <v/>
      </c>
      <c r="W339" s="24" t="str">
        <f>IF(V339="","",V339/1000)</f>
        <v/>
      </c>
    </row>
    <row r="340" spans="1:23" x14ac:dyDescent="0.25">
      <c r="A340" s="15"/>
      <c r="B340" s="15"/>
      <c r="C340" s="15"/>
      <c r="D340" s="15"/>
      <c r="E340" s="15"/>
      <c r="F340" s="19" t="str">
        <f>IFERROR(VLOOKUP($E340,'POZ &amp; FİYAT'!$A$5:$C$44,3,FALSE),"")</f>
        <v/>
      </c>
      <c r="G340" s="15"/>
      <c r="H340" s="16"/>
      <c r="I340" s="16"/>
      <c r="J340" s="16"/>
      <c r="K340" s="16"/>
      <c r="L340" s="20" t="str">
        <f>IF($H340=8,PRODUCT($I340:$K340),"")</f>
        <v/>
      </c>
      <c r="M340" s="20" t="str">
        <f>IF($H340=10,PRODUCT($I340:$K340),"")</f>
        <v/>
      </c>
      <c r="N340" s="20" t="str">
        <f>IF($H340=12,PRODUCT($I340:$K340),"")</f>
        <v/>
      </c>
      <c r="O340" s="20" t="str">
        <f>IF($H340=14,PRODUCT($I340:$K340),"")</f>
        <v/>
      </c>
      <c r="P340" s="20" t="str">
        <f>IF($H340=16,PRODUCT($I340:$K340),"")</f>
        <v/>
      </c>
      <c r="Q340" s="20" t="str">
        <f>IF($H340=18,PRODUCT($I340:$K340),"")</f>
        <v/>
      </c>
      <c r="R340" s="20" t="str">
        <f>IF($H340=20,PRODUCT($I340:$K340),"")</f>
        <v/>
      </c>
      <c r="S340" s="20" t="str">
        <f>IF($H340=22,PRODUCT($I340:$K340),"")</f>
        <v/>
      </c>
      <c r="T340" s="20" t="str">
        <f>IF($H340=24,PRODUCT($I340:$K340),"")</f>
        <v/>
      </c>
      <c r="U340" s="20" t="str">
        <f>IF(COUNT($I340:$K340)=0,"",PRODUCT($I340:$K340))</f>
        <v/>
      </c>
      <c r="V340" s="20" t="str">
        <f>IF($H340="","",U340*$H340^2/162)</f>
        <v/>
      </c>
      <c r="W340" s="24" t="str">
        <f>IF(V340="","",V340/1000)</f>
        <v/>
      </c>
    </row>
    <row r="341" spans="1:23" x14ac:dyDescent="0.25">
      <c r="A341" s="17"/>
      <c r="B341" s="17"/>
      <c r="C341" s="17"/>
      <c r="D341" s="17"/>
      <c r="E341" s="17"/>
      <c r="F341" s="19" t="str">
        <f>IFERROR(VLOOKUP($E341,'POZ &amp; FİYAT'!$A$5:$C$44,3,FALSE),"")</f>
        <v/>
      </c>
      <c r="G341" s="17"/>
      <c r="H341" s="18"/>
      <c r="I341" s="18"/>
      <c r="J341" s="18"/>
      <c r="K341" s="18"/>
      <c r="L341" s="20" t="str">
        <f>IF($H341=8,PRODUCT($I341:$K341),"")</f>
        <v/>
      </c>
      <c r="M341" s="20" t="str">
        <f>IF($H341=10,PRODUCT($I341:$K341),"")</f>
        <v/>
      </c>
      <c r="N341" s="20" t="str">
        <f>IF($H341=12,PRODUCT($I341:$K341),"")</f>
        <v/>
      </c>
      <c r="O341" s="20" t="str">
        <f>IF($H341=14,PRODUCT($I341:$K341),"")</f>
        <v/>
      </c>
      <c r="P341" s="20" t="str">
        <f>IF($H341=16,PRODUCT($I341:$K341),"")</f>
        <v/>
      </c>
      <c r="Q341" s="20" t="str">
        <f>IF($H341=18,PRODUCT($I341:$K341),"")</f>
        <v/>
      </c>
      <c r="R341" s="20" t="str">
        <f>IF($H341=20,PRODUCT($I341:$K341),"")</f>
        <v/>
      </c>
      <c r="S341" s="20" t="str">
        <f>IF($H341=22,PRODUCT($I341:$K341),"")</f>
        <v/>
      </c>
      <c r="T341" s="20" t="str">
        <f>IF($H341=24,PRODUCT($I341:$K341),"")</f>
        <v/>
      </c>
      <c r="U341" s="20" t="str">
        <f>IF(COUNT($I341:$K341)=0,"",PRODUCT($I341:$K341))</f>
        <v/>
      </c>
      <c r="V341" s="20" t="str">
        <f>IF($H341="","",U341*$H341^2/162)</f>
        <v/>
      </c>
      <c r="W341" s="24" t="str">
        <f>IF(V341="","",V341/1000)</f>
        <v/>
      </c>
    </row>
    <row r="342" spans="1:23" x14ac:dyDescent="0.25">
      <c r="A342" s="15"/>
      <c r="B342" s="15"/>
      <c r="C342" s="15"/>
      <c r="D342" s="15"/>
      <c r="E342" s="15"/>
      <c r="F342" s="19" t="str">
        <f>IFERROR(VLOOKUP($E342,'POZ &amp; FİYAT'!$A$5:$C$44,3,FALSE),"")</f>
        <v/>
      </c>
      <c r="G342" s="15"/>
      <c r="H342" s="16"/>
      <c r="I342" s="16"/>
      <c r="J342" s="16"/>
      <c r="K342" s="16"/>
      <c r="L342" s="20" t="str">
        <f>IF($H342=8,PRODUCT($I342:$K342),"")</f>
        <v/>
      </c>
      <c r="M342" s="20" t="str">
        <f>IF($H342=10,PRODUCT($I342:$K342),"")</f>
        <v/>
      </c>
      <c r="N342" s="20" t="str">
        <f>IF($H342=12,PRODUCT($I342:$K342),"")</f>
        <v/>
      </c>
      <c r="O342" s="20" t="str">
        <f>IF($H342=14,PRODUCT($I342:$K342),"")</f>
        <v/>
      </c>
      <c r="P342" s="20" t="str">
        <f>IF($H342=16,PRODUCT($I342:$K342),"")</f>
        <v/>
      </c>
      <c r="Q342" s="20" t="str">
        <f>IF($H342=18,PRODUCT($I342:$K342),"")</f>
        <v/>
      </c>
      <c r="R342" s="20" t="str">
        <f>IF($H342=20,PRODUCT($I342:$K342),"")</f>
        <v/>
      </c>
      <c r="S342" s="20" t="str">
        <f>IF($H342=22,PRODUCT($I342:$K342),"")</f>
        <v/>
      </c>
      <c r="T342" s="20" t="str">
        <f>IF($H342=24,PRODUCT($I342:$K342),"")</f>
        <v/>
      </c>
      <c r="U342" s="20" t="str">
        <f>IF(COUNT($I342:$K342)=0,"",PRODUCT($I342:$K342))</f>
        <v/>
      </c>
      <c r="V342" s="20" t="str">
        <f>IF($H342="","",U342*$H342^2/162)</f>
        <v/>
      </c>
      <c r="W342" s="24" t="str">
        <f>IF(V342="","",V342/1000)</f>
        <v/>
      </c>
    </row>
    <row r="343" spans="1:23" x14ac:dyDescent="0.25">
      <c r="A343" s="17"/>
      <c r="B343" s="17"/>
      <c r="C343" s="17"/>
      <c r="D343" s="17"/>
      <c r="E343" s="17"/>
      <c r="F343" s="19" t="str">
        <f>IFERROR(VLOOKUP($E343,'POZ &amp; FİYAT'!$A$5:$C$44,3,FALSE),"")</f>
        <v/>
      </c>
      <c r="G343" s="17"/>
      <c r="H343" s="18"/>
      <c r="I343" s="18"/>
      <c r="J343" s="18"/>
      <c r="K343" s="18"/>
      <c r="L343" s="20" t="str">
        <f>IF($H343=8,PRODUCT($I343:$K343),"")</f>
        <v/>
      </c>
      <c r="M343" s="20" t="str">
        <f>IF($H343=10,PRODUCT($I343:$K343),"")</f>
        <v/>
      </c>
      <c r="N343" s="20" t="str">
        <f>IF($H343=12,PRODUCT($I343:$K343),"")</f>
        <v/>
      </c>
      <c r="O343" s="20" t="str">
        <f>IF($H343=14,PRODUCT($I343:$K343),"")</f>
        <v/>
      </c>
      <c r="P343" s="20" t="str">
        <f>IF($H343=16,PRODUCT($I343:$K343),"")</f>
        <v/>
      </c>
      <c r="Q343" s="20" t="str">
        <f>IF($H343=18,PRODUCT($I343:$K343),"")</f>
        <v/>
      </c>
      <c r="R343" s="20" t="str">
        <f>IF($H343=20,PRODUCT($I343:$K343),"")</f>
        <v/>
      </c>
      <c r="S343" s="20" t="str">
        <f>IF($H343=22,PRODUCT($I343:$K343),"")</f>
        <v/>
      </c>
      <c r="T343" s="20" t="str">
        <f>IF($H343=24,PRODUCT($I343:$K343),"")</f>
        <v/>
      </c>
      <c r="U343" s="20" t="str">
        <f>IF(COUNT($I343:$K343)=0,"",PRODUCT($I343:$K343))</f>
        <v/>
      </c>
      <c r="V343" s="20" t="str">
        <f>IF($H343="","",U343*$H343^2/162)</f>
        <v/>
      </c>
      <c r="W343" s="24" t="str">
        <f>IF(V343="","",V343/1000)</f>
        <v/>
      </c>
    </row>
    <row r="344" spans="1:23" x14ac:dyDescent="0.25">
      <c r="A344" s="15"/>
      <c r="B344" s="15"/>
      <c r="C344" s="15"/>
      <c r="D344" s="15"/>
      <c r="E344" s="15"/>
      <c r="F344" s="19" t="str">
        <f>IFERROR(VLOOKUP($E344,'POZ &amp; FİYAT'!$A$5:$C$44,3,FALSE),"")</f>
        <v/>
      </c>
      <c r="G344" s="15"/>
      <c r="H344" s="16"/>
      <c r="I344" s="16"/>
      <c r="J344" s="16"/>
      <c r="K344" s="16"/>
      <c r="L344" s="20" t="str">
        <f>IF($H344=8,PRODUCT($I344:$K344),"")</f>
        <v/>
      </c>
      <c r="M344" s="20" t="str">
        <f>IF($H344=10,PRODUCT($I344:$K344),"")</f>
        <v/>
      </c>
      <c r="N344" s="20" t="str">
        <f>IF($H344=12,PRODUCT($I344:$K344),"")</f>
        <v/>
      </c>
      <c r="O344" s="20" t="str">
        <f>IF($H344=14,PRODUCT($I344:$K344),"")</f>
        <v/>
      </c>
      <c r="P344" s="20" t="str">
        <f>IF($H344=16,PRODUCT($I344:$K344),"")</f>
        <v/>
      </c>
      <c r="Q344" s="20" t="str">
        <f>IF($H344=18,PRODUCT($I344:$K344),"")</f>
        <v/>
      </c>
      <c r="R344" s="20" t="str">
        <f>IF($H344=20,PRODUCT($I344:$K344),"")</f>
        <v/>
      </c>
      <c r="S344" s="20" t="str">
        <f>IF($H344=22,PRODUCT($I344:$K344),"")</f>
        <v/>
      </c>
      <c r="T344" s="20" t="str">
        <f>IF($H344=24,PRODUCT($I344:$K344),"")</f>
        <v/>
      </c>
      <c r="U344" s="20" t="str">
        <f>IF(COUNT($I344:$K344)=0,"",PRODUCT($I344:$K344))</f>
        <v/>
      </c>
      <c r="V344" s="20" t="str">
        <f>IF($H344="","",U344*$H344^2/162)</f>
        <v/>
      </c>
      <c r="W344" s="24" t="str">
        <f>IF(V344="","",V344/1000)</f>
        <v/>
      </c>
    </row>
    <row r="345" spans="1:23" x14ac:dyDescent="0.25">
      <c r="A345" s="17"/>
      <c r="B345" s="17"/>
      <c r="C345" s="17"/>
      <c r="D345" s="17"/>
      <c r="E345" s="17"/>
      <c r="F345" s="19" t="str">
        <f>IFERROR(VLOOKUP($E345,'POZ &amp; FİYAT'!$A$5:$C$44,3,FALSE),"")</f>
        <v/>
      </c>
      <c r="G345" s="17"/>
      <c r="H345" s="18"/>
      <c r="I345" s="18"/>
      <c r="J345" s="18"/>
      <c r="K345" s="18"/>
      <c r="L345" s="20" t="str">
        <f>IF($H345=8,PRODUCT($I345:$K345),"")</f>
        <v/>
      </c>
      <c r="M345" s="20" t="str">
        <f>IF($H345=10,PRODUCT($I345:$K345),"")</f>
        <v/>
      </c>
      <c r="N345" s="20" t="str">
        <f>IF($H345=12,PRODUCT($I345:$K345),"")</f>
        <v/>
      </c>
      <c r="O345" s="20" t="str">
        <f>IF($H345=14,PRODUCT($I345:$K345),"")</f>
        <v/>
      </c>
      <c r="P345" s="20" t="str">
        <f>IF($H345=16,PRODUCT($I345:$K345),"")</f>
        <v/>
      </c>
      <c r="Q345" s="20" t="str">
        <f>IF($H345=18,PRODUCT($I345:$K345),"")</f>
        <v/>
      </c>
      <c r="R345" s="20" t="str">
        <f>IF($H345=20,PRODUCT($I345:$K345),"")</f>
        <v/>
      </c>
      <c r="S345" s="20" t="str">
        <f>IF($H345=22,PRODUCT($I345:$K345),"")</f>
        <v/>
      </c>
      <c r="T345" s="20" t="str">
        <f>IF($H345=24,PRODUCT($I345:$K345),"")</f>
        <v/>
      </c>
      <c r="U345" s="20" t="str">
        <f>IF(COUNT($I345:$K345)=0,"",PRODUCT($I345:$K345))</f>
        <v/>
      </c>
      <c r="V345" s="20" t="str">
        <f>IF($H345="","",U345*$H345^2/162)</f>
        <v/>
      </c>
      <c r="W345" s="24" t="str">
        <f>IF(V345="","",V345/1000)</f>
        <v/>
      </c>
    </row>
    <row r="346" spans="1:23" x14ac:dyDescent="0.25">
      <c r="A346" s="15"/>
      <c r="B346" s="15"/>
      <c r="C346" s="15"/>
      <c r="D346" s="15"/>
      <c r="E346" s="15"/>
      <c r="F346" s="19" t="str">
        <f>IFERROR(VLOOKUP($E346,'POZ &amp; FİYAT'!$A$5:$C$44,3,FALSE),"")</f>
        <v/>
      </c>
      <c r="G346" s="15"/>
      <c r="H346" s="16"/>
      <c r="I346" s="16"/>
      <c r="J346" s="16"/>
      <c r="K346" s="16"/>
      <c r="L346" s="20" t="str">
        <f>IF($H346=8,PRODUCT($I346:$K346),"")</f>
        <v/>
      </c>
      <c r="M346" s="20" t="str">
        <f>IF($H346=10,PRODUCT($I346:$K346),"")</f>
        <v/>
      </c>
      <c r="N346" s="20" t="str">
        <f>IF($H346=12,PRODUCT($I346:$K346),"")</f>
        <v/>
      </c>
      <c r="O346" s="20" t="str">
        <f>IF($H346=14,PRODUCT($I346:$K346),"")</f>
        <v/>
      </c>
      <c r="P346" s="20" t="str">
        <f>IF($H346=16,PRODUCT($I346:$K346),"")</f>
        <v/>
      </c>
      <c r="Q346" s="20" t="str">
        <f>IF($H346=18,PRODUCT($I346:$K346),"")</f>
        <v/>
      </c>
      <c r="R346" s="20" t="str">
        <f>IF($H346=20,PRODUCT($I346:$K346),"")</f>
        <v/>
      </c>
      <c r="S346" s="20" t="str">
        <f>IF($H346=22,PRODUCT($I346:$K346),"")</f>
        <v/>
      </c>
      <c r="T346" s="20" t="str">
        <f>IF($H346=24,PRODUCT($I346:$K346),"")</f>
        <v/>
      </c>
      <c r="U346" s="20" t="str">
        <f>IF(COUNT($I346:$K346)=0,"",PRODUCT($I346:$K346))</f>
        <v/>
      </c>
      <c r="V346" s="20" t="str">
        <f>IF($H346="","",U346*$H346^2/162)</f>
        <v/>
      </c>
      <c r="W346" s="24" t="str">
        <f>IF(V346="","",V346/1000)</f>
        <v/>
      </c>
    </row>
    <row r="347" spans="1:23" x14ac:dyDescent="0.25">
      <c r="A347" s="17"/>
      <c r="B347" s="17"/>
      <c r="C347" s="17"/>
      <c r="D347" s="17"/>
      <c r="E347" s="17"/>
      <c r="F347" s="19" t="str">
        <f>IFERROR(VLOOKUP($E347,'POZ &amp; FİYAT'!$A$5:$C$44,3,FALSE),"")</f>
        <v/>
      </c>
      <c r="G347" s="17"/>
      <c r="H347" s="18"/>
      <c r="I347" s="18"/>
      <c r="J347" s="18"/>
      <c r="K347" s="18"/>
      <c r="L347" s="20" t="str">
        <f>IF($H347=8,PRODUCT($I347:$K347),"")</f>
        <v/>
      </c>
      <c r="M347" s="20" t="str">
        <f>IF($H347=10,PRODUCT($I347:$K347),"")</f>
        <v/>
      </c>
      <c r="N347" s="20" t="str">
        <f>IF($H347=12,PRODUCT($I347:$K347),"")</f>
        <v/>
      </c>
      <c r="O347" s="20" t="str">
        <f>IF($H347=14,PRODUCT($I347:$K347),"")</f>
        <v/>
      </c>
      <c r="P347" s="20" t="str">
        <f>IF($H347=16,PRODUCT($I347:$K347),"")</f>
        <v/>
      </c>
      <c r="Q347" s="20" t="str">
        <f>IF($H347=18,PRODUCT($I347:$K347),"")</f>
        <v/>
      </c>
      <c r="R347" s="20" t="str">
        <f>IF($H347=20,PRODUCT($I347:$K347),"")</f>
        <v/>
      </c>
      <c r="S347" s="20" t="str">
        <f>IF($H347=22,PRODUCT($I347:$K347),"")</f>
        <v/>
      </c>
      <c r="T347" s="20" t="str">
        <f>IF($H347=24,PRODUCT($I347:$K347),"")</f>
        <v/>
      </c>
      <c r="U347" s="20" t="str">
        <f>IF(COUNT($I347:$K347)=0,"",PRODUCT($I347:$K347))</f>
        <v/>
      </c>
      <c r="V347" s="20" t="str">
        <f>IF($H347="","",U347*$H347^2/162)</f>
        <v/>
      </c>
      <c r="W347" s="24" t="str">
        <f>IF(V347="","",V347/1000)</f>
        <v/>
      </c>
    </row>
    <row r="348" spans="1:23" x14ac:dyDescent="0.25">
      <c r="A348" s="15"/>
      <c r="B348" s="15"/>
      <c r="C348" s="15"/>
      <c r="D348" s="15"/>
      <c r="E348" s="15"/>
      <c r="F348" s="19" t="str">
        <f>IFERROR(VLOOKUP($E348,'POZ &amp; FİYAT'!$A$5:$C$44,3,FALSE),"")</f>
        <v/>
      </c>
      <c r="G348" s="15"/>
      <c r="H348" s="16"/>
      <c r="I348" s="16"/>
      <c r="J348" s="16"/>
      <c r="K348" s="16"/>
      <c r="L348" s="20" t="str">
        <f>IF($H348=8,PRODUCT($I348:$K348),"")</f>
        <v/>
      </c>
      <c r="M348" s="20" t="str">
        <f>IF($H348=10,PRODUCT($I348:$K348),"")</f>
        <v/>
      </c>
      <c r="N348" s="20" t="str">
        <f>IF($H348=12,PRODUCT($I348:$K348),"")</f>
        <v/>
      </c>
      <c r="O348" s="20" t="str">
        <f>IF($H348=14,PRODUCT($I348:$K348),"")</f>
        <v/>
      </c>
      <c r="P348" s="20" t="str">
        <f>IF($H348=16,PRODUCT($I348:$K348),"")</f>
        <v/>
      </c>
      <c r="Q348" s="20" t="str">
        <f>IF($H348=18,PRODUCT($I348:$K348),"")</f>
        <v/>
      </c>
      <c r="R348" s="20" t="str">
        <f>IF($H348=20,PRODUCT($I348:$K348),"")</f>
        <v/>
      </c>
      <c r="S348" s="20" t="str">
        <f>IF($H348=22,PRODUCT($I348:$K348),"")</f>
        <v/>
      </c>
      <c r="T348" s="20" t="str">
        <f>IF($H348=24,PRODUCT($I348:$K348),"")</f>
        <v/>
      </c>
      <c r="U348" s="20" t="str">
        <f>IF(COUNT($I348:$K348)=0,"",PRODUCT($I348:$K348))</f>
        <v/>
      </c>
      <c r="V348" s="20" t="str">
        <f>IF($H348="","",U348*$H348^2/162)</f>
        <v/>
      </c>
      <c r="W348" s="24" t="str">
        <f>IF(V348="","",V348/1000)</f>
        <v/>
      </c>
    </row>
    <row r="349" spans="1:23" x14ac:dyDescent="0.25">
      <c r="A349" s="17"/>
      <c r="B349" s="17"/>
      <c r="C349" s="17"/>
      <c r="D349" s="17"/>
      <c r="E349" s="17"/>
      <c r="F349" s="19" t="str">
        <f>IFERROR(VLOOKUP($E349,'POZ &amp; FİYAT'!$A$5:$C$44,3,FALSE),"")</f>
        <v/>
      </c>
      <c r="G349" s="17"/>
      <c r="H349" s="18"/>
      <c r="I349" s="18"/>
      <c r="J349" s="18"/>
      <c r="K349" s="18"/>
      <c r="L349" s="20" t="str">
        <f>IF($H349=8,PRODUCT($I349:$K349),"")</f>
        <v/>
      </c>
      <c r="M349" s="20" t="str">
        <f>IF($H349=10,PRODUCT($I349:$K349),"")</f>
        <v/>
      </c>
      <c r="N349" s="20" t="str">
        <f>IF($H349=12,PRODUCT($I349:$K349),"")</f>
        <v/>
      </c>
      <c r="O349" s="20" t="str">
        <f>IF($H349=14,PRODUCT($I349:$K349),"")</f>
        <v/>
      </c>
      <c r="P349" s="20" t="str">
        <f>IF($H349=16,PRODUCT($I349:$K349),"")</f>
        <v/>
      </c>
      <c r="Q349" s="20" t="str">
        <f>IF($H349=18,PRODUCT($I349:$K349),"")</f>
        <v/>
      </c>
      <c r="R349" s="20" t="str">
        <f>IF($H349=20,PRODUCT($I349:$K349),"")</f>
        <v/>
      </c>
      <c r="S349" s="20" t="str">
        <f>IF($H349=22,PRODUCT($I349:$K349),"")</f>
        <v/>
      </c>
      <c r="T349" s="20" t="str">
        <f>IF($H349=24,PRODUCT($I349:$K349),"")</f>
        <v/>
      </c>
      <c r="U349" s="20" t="str">
        <f>IF(COUNT($I349:$K349)=0,"",PRODUCT($I349:$K349))</f>
        <v/>
      </c>
      <c r="V349" s="20" t="str">
        <f>IF($H349="","",U349*$H349^2/162)</f>
        <v/>
      </c>
      <c r="W349" s="24" t="str">
        <f>IF(V349="","",V349/1000)</f>
        <v/>
      </c>
    </row>
    <row r="350" spans="1:23" x14ac:dyDescent="0.25">
      <c r="A350" s="15"/>
      <c r="B350" s="15"/>
      <c r="C350" s="15"/>
      <c r="D350" s="15"/>
      <c r="E350" s="15"/>
      <c r="F350" s="19" t="str">
        <f>IFERROR(VLOOKUP($E350,'POZ &amp; FİYAT'!$A$5:$C$44,3,FALSE),"")</f>
        <v/>
      </c>
      <c r="G350" s="15"/>
      <c r="H350" s="16"/>
      <c r="I350" s="16"/>
      <c r="J350" s="16"/>
      <c r="K350" s="16"/>
      <c r="L350" s="20" t="str">
        <f>IF($H350=8,PRODUCT($I350:$K350),"")</f>
        <v/>
      </c>
      <c r="M350" s="20" t="str">
        <f>IF($H350=10,PRODUCT($I350:$K350),"")</f>
        <v/>
      </c>
      <c r="N350" s="20" t="str">
        <f>IF($H350=12,PRODUCT($I350:$K350),"")</f>
        <v/>
      </c>
      <c r="O350" s="20" t="str">
        <f>IF($H350=14,PRODUCT($I350:$K350),"")</f>
        <v/>
      </c>
      <c r="P350" s="20" t="str">
        <f>IF($H350=16,PRODUCT($I350:$K350),"")</f>
        <v/>
      </c>
      <c r="Q350" s="20" t="str">
        <f>IF($H350=18,PRODUCT($I350:$K350),"")</f>
        <v/>
      </c>
      <c r="R350" s="20" t="str">
        <f>IF($H350=20,PRODUCT($I350:$K350),"")</f>
        <v/>
      </c>
      <c r="S350" s="20" t="str">
        <f>IF($H350=22,PRODUCT($I350:$K350),"")</f>
        <v/>
      </c>
      <c r="T350" s="20" t="str">
        <f>IF($H350=24,PRODUCT($I350:$K350),"")</f>
        <v/>
      </c>
      <c r="U350" s="20" t="str">
        <f>IF(COUNT($I350:$K350)=0,"",PRODUCT($I350:$K350))</f>
        <v/>
      </c>
      <c r="V350" s="20" t="str">
        <f>IF($H350="","",U350*$H350^2/162)</f>
        <v/>
      </c>
      <c r="W350" s="24" t="str">
        <f>IF(V350="","",V350/1000)</f>
        <v/>
      </c>
    </row>
    <row r="351" spans="1:23" x14ac:dyDescent="0.25">
      <c r="A351" s="17"/>
      <c r="B351" s="17"/>
      <c r="C351" s="17"/>
      <c r="D351" s="17"/>
      <c r="E351" s="17"/>
      <c r="F351" s="19" t="str">
        <f>IFERROR(VLOOKUP($E351,'POZ &amp; FİYAT'!$A$5:$C$44,3,FALSE),"")</f>
        <v/>
      </c>
      <c r="G351" s="17"/>
      <c r="H351" s="18"/>
      <c r="I351" s="18"/>
      <c r="J351" s="18"/>
      <c r="K351" s="18"/>
      <c r="L351" s="20" t="str">
        <f>IF($H351=8,PRODUCT($I351:$K351),"")</f>
        <v/>
      </c>
      <c r="M351" s="20" t="str">
        <f>IF($H351=10,PRODUCT($I351:$K351),"")</f>
        <v/>
      </c>
      <c r="N351" s="20" t="str">
        <f>IF($H351=12,PRODUCT($I351:$K351),"")</f>
        <v/>
      </c>
      <c r="O351" s="20" t="str">
        <f>IF($H351=14,PRODUCT($I351:$K351),"")</f>
        <v/>
      </c>
      <c r="P351" s="20" t="str">
        <f>IF($H351=16,PRODUCT($I351:$K351),"")</f>
        <v/>
      </c>
      <c r="Q351" s="20" t="str">
        <f>IF($H351=18,PRODUCT($I351:$K351),"")</f>
        <v/>
      </c>
      <c r="R351" s="20" t="str">
        <f>IF($H351=20,PRODUCT($I351:$K351),"")</f>
        <v/>
      </c>
      <c r="S351" s="20" t="str">
        <f>IF($H351=22,PRODUCT($I351:$K351),"")</f>
        <v/>
      </c>
      <c r="T351" s="20" t="str">
        <f>IF($H351=24,PRODUCT($I351:$K351),"")</f>
        <v/>
      </c>
      <c r="U351" s="20" t="str">
        <f>IF(COUNT($I351:$K351)=0,"",PRODUCT($I351:$K351))</f>
        <v/>
      </c>
      <c r="V351" s="20" t="str">
        <f>IF($H351="","",U351*$H351^2/162)</f>
        <v/>
      </c>
      <c r="W351" s="24" t="str">
        <f>IF(V351="","",V351/1000)</f>
        <v/>
      </c>
    </row>
    <row r="352" spans="1:23" x14ac:dyDescent="0.25">
      <c r="A352" s="15"/>
      <c r="B352" s="15"/>
      <c r="C352" s="15"/>
      <c r="D352" s="15"/>
      <c r="E352" s="15"/>
      <c r="F352" s="19" t="str">
        <f>IFERROR(VLOOKUP($E352,'POZ &amp; FİYAT'!$A$5:$C$44,3,FALSE),"")</f>
        <v/>
      </c>
      <c r="G352" s="15"/>
      <c r="H352" s="16"/>
      <c r="I352" s="16"/>
      <c r="J352" s="16"/>
      <c r="K352" s="16"/>
      <c r="L352" s="20" t="str">
        <f>IF($H352=8,PRODUCT($I352:$K352),"")</f>
        <v/>
      </c>
      <c r="M352" s="20" t="str">
        <f>IF($H352=10,PRODUCT($I352:$K352),"")</f>
        <v/>
      </c>
      <c r="N352" s="20" t="str">
        <f>IF($H352=12,PRODUCT($I352:$K352),"")</f>
        <v/>
      </c>
      <c r="O352" s="20" t="str">
        <f>IF($H352=14,PRODUCT($I352:$K352),"")</f>
        <v/>
      </c>
      <c r="P352" s="20" t="str">
        <f>IF($H352=16,PRODUCT($I352:$K352),"")</f>
        <v/>
      </c>
      <c r="Q352" s="20" t="str">
        <f>IF($H352=18,PRODUCT($I352:$K352),"")</f>
        <v/>
      </c>
      <c r="R352" s="20" t="str">
        <f>IF($H352=20,PRODUCT($I352:$K352),"")</f>
        <v/>
      </c>
      <c r="S352" s="20" t="str">
        <f>IF($H352=22,PRODUCT($I352:$K352),"")</f>
        <v/>
      </c>
      <c r="T352" s="20" t="str">
        <f>IF($H352=24,PRODUCT($I352:$K352),"")</f>
        <v/>
      </c>
      <c r="U352" s="20" t="str">
        <f>IF(COUNT($I352:$K352)=0,"",PRODUCT($I352:$K352))</f>
        <v/>
      </c>
      <c r="V352" s="20" t="str">
        <f>IF($H352="","",U352*$H352^2/162)</f>
        <v/>
      </c>
      <c r="W352" s="24" t="str">
        <f>IF(V352="","",V352/1000)</f>
        <v/>
      </c>
    </row>
    <row r="353" spans="1:23" x14ac:dyDescent="0.25">
      <c r="A353" s="17"/>
      <c r="B353" s="17"/>
      <c r="C353" s="17"/>
      <c r="D353" s="17"/>
      <c r="E353" s="17"/>
      <c r="F353" s="19" t="str">
        <f>IFERROR(VLOOKUP($E353,'POZ &amp; FİYAT'!$A$5:$C$44,3,FALSE),"")</f>
        <v/>
      </c>
      <c r="G353" s="17"/>
      <c r="H353" s="18"/>
      <c r="I353" s="18"/>
      <c r="J353" s="18"/>
      <c r="K353" s="18"/>
      <c r="L353" s="20" t="str">
        <f>IF($H353=8,PRODUCT($I353:$K353),"")</f>
        <v/>
      </c>
      <c r="M353" s="20" t="str">
        <f>IF($H353=10,PRODUCT($I353:$K353),"")</f>
        <v/>
      </c>
      <c r="N353" s="20" t="str">
        <f>IF($H353=12,PRODUCT($I353:$K353),"")</f>
        <v/>
      </c>
      <c r="O353" s="20" t="str">
        <f>IF($H353=14,PRODUCT($I353:$K353),"")</f>
        <v/>
      </c>
      <c r="P353" s="20" t="str">
        <f>IF($H353=16,PRODUCT($I353:$K353),"")</f>
        <v/>
      </c>
      <c r="Q353" s="20" t="str">
        <f>IF($H353=18,PRODUCT($I353:$K353),"")</f>
        <v/>
      </c>
      <c r="R353" s="20" t="str">
        <f>IF($H353=20,PRODUCT($I353:$K353),"")</f>
        <v/>
      </c>
      <c r="S353" s="20" t="str">
        <f>IF($H353=22,PRODUCT($I353:$K353),"")</f>
        <v/>
      </c>
      <c r="T353" s="20" t="str">
        <f>IF($H353=24,PRODUCT($I353:$K353),"")</f>
        <v/>
      </c>
      <c r="U353" s="20" t="str">
        <f>IF(COUNT($I353:$K353)=0,"",PRODUCT($I353:$K353))</f>
        <v/>
      </c>
      <c r="V353" s="20" t="str">
        <f>IF($H353="","",U353*$H353^2/162)</f>
        <v/>
      </c>
      <c r="W353" s="24" t="str">
        <f>IF(V353="","",V353/1000)</f>
        <v/>
      </c>
    </row>
    <row r="354" spans="1:23" x14ac:dyDescent="0.25">
      <c r="A354" s="15"/>
      <c r="B354" s="15"/>
      <c r="C354" s="15"/>
      <c r="D354" s="15"/>
      <c r="E354" s="15"/>
      <c r="F354" s="19" t="str">
        <f>IFERROR(VLOOKUP($E354,'POZ &amp; FİYAT'!$A$5:$C$44,3,FALSE),"")</f>
        <v/>
      </c>
      <c r="G354" s="15"/>
      <c r="H354" s="16"/>
      <c r="I354" s="16"/>
      <c r="J354" s="16"/>
      <c r="K354" s="16"/>
      <c r="L354" s="20" t="str">
        <f>IF($H354=8,PRODUCT($I354:$K354),"")</f>
        <v/>
      </c>
      <c r="M354" s="20" t="str">
        <f>IF($H354=10,PRODUCT($I354:$K354),"")</f>
        <v/>
      </c>
      <c r="N354" s="20" t="str">
        <f>IF($H354=12,PRODUCT($I354:$K354),"")</f>
        <v/>
      </c>
      <c r="O354" s="20" t="str">
        <f>IF($H354=14,PRODUCT($I354:$K354),"")</f>
        <v/>
      </c>
      <c r="P354" s="20" t="str">
        <f>IF($H354=16,PRODUCT($I354:$K354),"")</f>
        <v/>
      </c>
      <c r="Q354" s="20" t="str">
        <f>IF($H354=18,PRODUCT($I354:$K354),"")</f>
        <v/>
      </c>
      <c r="R354" s="20" t="str">
        <f>IF($H354=20,PRODUCT($I354:$K354),"")</f>
        <v/>
      </c>
      <c r="S354" s="20" t="str">
        <f>IF($H354=22,PRODUCT($I354:$K354),"")</f>
        <v/>
      </c>
      <c r="T354" s="20" t="str">
        <f>IF($H354=24,PRODUCT($I354:$K354),"")</f>
        <v/>
      </c>
      <c r="U354" s="20" t="str">
        <f>IF(COUNT($I354:$K354)=0,"",PRODUCT($I354:$K354))</f>
        <v/>
      </c>
      <c r="V354" s="20" t="str">
        <f>IF($H354="","",U354*$H354^2/162)</f>
        <v/>
      </c>
      <c r="W354" s="24" t="str">
        <f>IF(V354="","",V354/1000)</f>
        <v/>
      </c>
    </row>
    <row r="355" spans="1:23" x14ac:dyDescent="0.25">
      <c r="A355" s="17"/>
      <c r="B355" s="17"/>
      <c r="C355" s="17"/>
      <c r="D355" s="17"/>
      <c r="E355" s="17"/>
      <c r="F355" s="19" t="str">
        <f>IFERROR(VLOOKUP($E355,'POZ &amp; FİYAT'!$A$5:$C$44,3,FALSE),"")</f>
        <v/>
      </c>
      <c r="G355" s="17"/>
      <c r="H355" s="18"/>
      <c r="I355" s="18"/>
      <c r="J355" s="18"/>
      <c r="K355" s="18"/>
      <c r="L355" s="20" t="str">
        <f>IF($H355=8,PRODUCT($I355:$K355),"")</f>
        <v/>
      </c>
      <c r="M355" s="20" t="str">
        <f>IF($H355=10,PRODUCT($I355:$K355),"")</f>
        <v/>
      </c>
      <c r="N355" s="20" t="str">
        <f>IF($H355=12,PRODUCT($I355:$K355),"")</f>
        <v/>
      </c>
      <c r="O355" s="20" t="str">
        <f>IF($H355=14,PRODUCT($I355:$K355),"")</f>
        <v/>
      </c>
      <c r="P355" s="20" t="str">
        <f>IF($H355=16,PRODUCT($I355:$K355),"")</f>
        <v/>
      </c>
      <c r="Q355" s="20" t="str">
        <f>IF($H355=18,PRODUCT($I355:$K355),"")</f>
        <v/>
      </c>
      <c r="R355" s="20" t="str">
        <f>IF($H355=20,PRODUCT($I355:$K355),"")</f>
        <v/>
      </c>
      <c r="S355" s="20" t="str">
        <f>IF($H355=22,PRODUCT($I355:$K355),"")</f>
        <v/>
      </c>
      <c r="T355" s="20" t="str">
        <f>IF($H355=24,PRODUCT($I355:$K355),"")</f>
        <v/>
      </c>
      <c r="U355" s="20" t="str">
        <f>IF(COUNT($I355:$K355)=0,"",PRODUCT($I355:$K355))</f>
        <v/>
      </c>
      <c r="V355" s="20" t="str">
        <f>IF($H355="","",U355*$H355^2/162)</f>
        <v/>
      </c>
      <c r="W355" s="24" t="str">
        <f>IF(V355="","",V355/1000)</f>
        <v/>
      </c>
    </row>
    <row r="356" spans="1:23" x14ac:dyDescent="0.25">
      <c r="A356" s="15"/>
      <c r="B356" s="15"/>
      <c r="C356" s="15"/>
      <c r="D356" s="15"/>
      <c r="E356" s="15"/>
      <c r="F356" s="19" t="str">
        <f>IFERROR(VLOOKUP($E356,'POZ &amp; FİYAT'!$A$5:$C$44,3,FALSE),"")</f>
        <v/>
      </c>
      <c r="G356" s="15"/>
      <c r="H356" s="16"/>
      <c r="I356" s="16"/>
      <c r="J356" s="16"/>
      <c r="K356" s="16"/>
      <c r="L356" s="20" t="str">
        <f>IF($H356=8,PRODUCT($I356:$K356),"")</f>
        <v/>
      </c>
      <c r="M356" s="20" t="str">
        <f>IF($H356=10,PRODUCT($I356:$K356),"")</f>
        <v/>
      </c>
      <c r="N356" s="20" t="str">
        <f>IF($H356=12,PRODUCT($I356:$K356),"")</f>
        <v/>
      </c>
      <c r="O356" s="20" t="str">
        <f>IF($H356=14,PRODUCT($I356:$K356),"")</f>
        <v/>
      </c>
      <c r="P356" s="20" t="str">
        <f>IF($H356=16,PRODUCT($I356:$K356),"")</f>
        <v/>
      </c>
      <c r="Q356" s="20" t="str">
        <f>IF($H356=18,PRODUCT($I356:$K356),"")</f>
        <v/>
      </c>
      <c r="R356" s="20" t="str">
        <f>IF($H356=20,PRODUCT($I356:$K356),"")</f>
        <v/>
      </c>
      <c r="S356" s="20" t="str">
        <f>IF($H356=22,PRODUCT($I356:$K356),"")</f>
        <v/>
      </c>
      <c r="T356" s="20" t="str">
        <f>IF($H356=24,PRODUCT($I356:$K356),"")</f>
        <v/>
      </c>
      <c r="U356" s="20" t="str">
        <f>IF(COUNT($I356:$K356)=0,"",PRODUCT($I356:$K356))</f>
        <v/>
      </c>
      <c r="V356" s="20" t="str">
        <f>IF($H356="","",U356*$H356^2/162)</f>
        <v/>
      </c>
      <c r="W356" s="24" t="str">
        <f>IF(V356="","",V356/1000)</f>
        <v/>
      </c>
    </row>
    <row r="357" spans="1:23" x14ac:dyDescent="0.25">
      <c r="A357" s="17"/>
      <c r="B357" s="17"/>
      <c r="C357" s="17"/>
      <c r="D357" s="17"/>
      <c r="E357" s="17"/>
      <c r="F357" s="19" t="str">
        <f>IFERROR(VLOOKUP($E357,'POZ &amp; FİYAT'!$A$5:$C$44,3,FALSE),"")</f>
        <v/>
      </c>
      <c r="G357" s="17"/>
      <c r="H357" s="18"/>
      <c r="I357" s="18"/>
      <c r="J357" s="18"/>
      <c r="K357" s="18"/>
      <c r="L357" s="20" t="str">
        <f>IF($H357=8,PRODUCT($I357:$K357),"")</f>
        <v/>
      </c>
      <c r="M357" s="20" t="str">
        <f>IF($H357=10,PRODUCT($I357:$K357),"")</f>
        <v/>
      </c>
      <c r="N357" s="20" t="str">
        <f>IF($H357=12,PRODUCT($I357:$K357),"")</f>
        <v/>
      </c>
      <c r="O357" s="20" t="str">
        <f>IF($H357=14,PRODUCT($I357:$K357),"")</f>
        <v/>
      </c>
      <c r="P357" s="20" t="str">
        <f>IF($H357=16,PRODUCT($I357:$K357),"")</f>
        <v/>
      </c>
      <c r="Q357" s="20" t="str">
        <f>IF($H357=18,PRODUCT($I357:$K357),"")</f>
        <v/>
      </c>
      <c r="R357" s="20" t="str">
        <f>IF($H357=20,PRODUCT($I357:$K357),"")</f>
        <v/>
      </c>
      <c r="S357" s="20" t="str">
        <f>IF($H357=22,PRODUCT($I357:$K357),"")</f>
        <v/>
      </c>
      <c r="T357" s="20" t="str">
        <f>IF($H357=24,PRODUCT($I357:$K357),"")</f>
        <v/>
      </c>
      <c r="U357" s="20" t="str">
        <f>IF(COUNT($I357:$K357)=0,"",PRODUCT($I357:$K357))</f>
        <v/>
      </c>
      <c r="V357" s="20" t="str">
        <f>IF($H357="","",U357*$H357^2/162)</f>
        <v/>
      </c>
      <c r="W357" s="24" t="str">
        <f>IF(V357="","",V357/1000)</f>
        <v/>
      </c>
    </row>
    <row r="358" spans="1:23" x14ac:dyDescent="0.25">
      <c r="A358" s="15"/>
      <c r="B358" s="15"/>
      <c r="C358" s="15"/>
      <c r="D358" s="15"/>
      <c r="E358" s="15"/>
      <c r="F358" s="19" t="str">
        <f>IFERROR(VLOOKUP($E358,'POZ &amp; FİYAT'!$A$5:$C$44,3,FALSE),"")</f>
        <v/>
      </c>
      <c r="G358" s="15"/>
      <c r="H358" s="16"/>
      <c r="I358" s="16"/>
      <c r="J358" s="16"/>
      <c r="K358" s="16"/>
      <c r="L358" s="20" t="str">
        <f>IF($H358=8,PRODUCT($I358:$K358),"")</f>
        <v/>
      </c>
      <c r="M358" s="20" t="str">
        <f>IF($H358=10,PRODUCT($I358:$K358),"")</f>
        <v/>
      </c>
      <c r="N358" s="20" t="str">
        <f>IF($H358=12,PRODUCT($I358:$K358),"")</f>
        <v/>
      </c>
      <c r="O358" s="20" t="str">
        <f>IF($H358=14,PRODUCT($I358:$K358),"")</f>
        <v/>
      </c>
      <c r="P358" s="20" t="str">
        <f>IF($H358=16,PRODUCT($I358:$K358),"")</f>
        <v/>
      </c>
      <c r="Q358" s="20" t="str">
        <f>IF($H358=18,PRODUCT($I358:$K358),"")</f>
        <v/>
      </c>
      <c r="R358" s="20" t="str">
        <f>IF($H358=20,PRODUCT($I358:$K358),"")</f>
        <v/>
      </c>
      <c r="S358" s="20" t="str">
        <f>IF($H358=22,PRODUCT($I358:$K358),"")</f>
        <v/>
      </c>
      <c r="T358" s="20" t="str">
        <f>IF($H358=24,PRODUCT($I358:$K358),"")</f>
        <v/>
      </c>
      <c r="U358" s="20" t="str">
        <f>IF(COUNT($I358:$K358)=0,"",PRODUCT($I358:$K358))</f>
        <v/>
      </c>
      <c r="V358" s="20" t="str">
        <f>IF($H358="","",U358*$H358^2/162)</f>
        <v/>
      </c>
      <c r="W358" s="24" t="str">
        <f>IF(V358="","",V358/1000)</f>
        <v/>
      </c>
    </row>
    <row r="359" spans="1:23" x14ac:dyDescent="0.25">
      <c r="A359" s="17"/>
      <c r="B359" s="17"/>
      <c r="C359" s="17"/>
      <c r="D359" s="17"/>
      <c r="E359" s="17"/>
      <c r="F359" s="19" t="str">
        <f>IFERROR(VLOOKUP($E359,'POZ &amp; FİYAT'!$A$5:$C$44,3,FALSE),"")</f>
        <v/>
      </c>
      <c r="G359" s="17"/>
      <c r="H359" s="18"/>
      <c r="I359" s="18"/>
      <c r="J359" s="18"/>
      <c r="K359" s="18"/>
      <c r="L359" s="20" t="str">
        <f>IF($H359=8,PRODUCT($I359:$K359),"")</f>
        <v/>
      </c>
      <c r="M359" s="20" t="str">
        <f>IF($H359=10,PRODUCT($I359:$K359),"")</f>
        <v/>
      </c>
      <c r="N359" s="20" t="str">
        <f>IF($H359=12,PRODUCT($I359:$K359),"")</f>
        <v/>
      </c>
      <c r="O359" s="20" t="str">
        <f>IF($H359=14,PRODUCT($I359:$K359),"")</f>
        <v/>
      </c>
      <c r="P359" s="20" t="str">
        <f>IF($H359=16,PRODUCT($I359:$K359),"")</f>
        <v/>
      </c>
      <c r="Q359" s="20" t="str">
        <f>IF($H359=18,PRODUCT($I359:$K359),"")</f>
        <v/>
      </c>
      <c r="R359" s="20" t="str">
        <f>IF($H359=20,PRODUCT($I359:$K359),"")</f>
        <v/>
      </c>
      <c r="S359" s="20" t="str">
        <f>IF($H359=22,PRODUCT($I359:$K359),"")</f>
        <v/>
      </c>
      <c r="T359" s="20" t="str">
        <f>IF($H359=24,PRODUCT($I359:$K359),"")</f>
        <v/>
      </c>
      <c r="U359" s="20" t="str">
        <f>IF(COUNT($I359:$K359)=0,"",PRODUCT($I359:$K359))</f>
        <v/>
      </c>
      <c r="V359" s="20" t="str">
        <f>IF($H359="","",U359*$H359^2/162)</f>
        <v/>
      </c>
      <c r="W359" s="24" t="str">
        <f>IF(V359="","",V359/1000)</f>
        <v/>
      </c>
    </row>
    <row r="360" spans="1:23" x14ac:dyDescent="0.25">
      <c r="A360" s="15"/>
      <c r="B360" s="15"/>
      <c r="C360" s="15"/>
      <c r="D360" s="15"/>
      <c r="E360" s="15"/>
      <c r="F360" s="19" t="str">
        <f>IFERROR(VLOOKUP($E360,'POZ &amp; FİYAT'!$A$5:$C$44,3,FALSE),"")</f>
        <v/>
      </c>
      <c r="G360" s="15"/>
      <c r="H360" s="16"/>
      <c r="I360" s="16"/>
      <c r="J360" s="16"/>
      <c r="K360" s="16"/>
      <c r="L360" s="20" t="str">
        <f>IF($H360=8,PRODUCT($I360:$K360),"")</f>
        <v/>
      </c>
      <c r="M360" s="20" t="str">
        <f>IF($H360=10,PRODUCT($I360:$K360),"")</f>
        <v/>
      </c>
      <c r="N360" s="20" t="str">
        <f>IF($H360=12,PRODUCT($I360:$K360),"")</f>
        <v/>
      </c>
      <c r="O360" s="20" t="str">
        <f>IF($H360=14,PRODUCT($I360:$K360),"")</f>
        <v/>
      </c>
      <c r="P360" s="20" t="str">
        <f>IF($H360=16,PRODUCT($I360:$K360),"")</f>
        <v/>
      </c>
      <c r="Q360" s="20" t="str">
        <f>IF($H360=18,PRODUCT($I360:$K360),"")</f>
        <v/>
      </c>
      <c r="R360" s="20" t="str">
        <f>IF($H360=20,PRODUCT($I360:$K360),"")</f>
        <v/>
      </c>
      <c r="S360" s="20" t="str">
        <f>IF($H360=22,PRODUCT($I360:$K360),"")</f>
        <v/>
      </c>
      <c r="T360" s="20" t="str">
        <f>IF($H360=24,PRODUCT($I360:$K360),"")</f>
        <v/>
      </c>
      <c r="U360" s="20" t="str">
        <f>IF(COUNT($I360:$K360)=0,"",PRODUCT($I360:$K360))</f>
        <v/>
      </c>
      <c r="V360" s="20" t="str">
        <f>IF($H360="","",U360*$H360^2/162)</f>
        <v/>
      </c>
      <c r="W360" s="24" t="str">
        <f>IF(V360="","",V360/1000)</f>
        <v/>
      </c>
    </row>
    <row r="361" spans="1:23" x14ac:dyDescent="0.25">
      <c r="A361" s="17"/>
      <c r="B361" s="17"/>
      <c r="C361" s="17"/>
      <c r="D361" s="17"/>
      <c r="E361" s="17"/>
      <c r="F361" s="19" t="str">
        <f>IFERROR(VLOOKUP($E361,'POZ &amp; FİYAT'!$A$5:$C$44,3,FALSE),"")</f>
        <v/>
      </c>
      <c r="G361" s="17"/>
      <c r="H361" s="18"/>
      <c r="I361" s="18"/>
      <c r="J361" s="18"/>
      <c r="K361" s="18"/>
      <c r="L361" s="20" t="str">
        <f>IF($H361=8,PRODUCT($I361:$K361),"")</f>
        <v/>
      </c>
      <c r="M361" s="20" t="str">
        <f>IF($H361=10,PRODUCT($I361:$K361),"")</f>
        <v/>
      </c>
      <c r="N361" s="20" t="str">
        <f>IF($H361=12,PRODUCT($I361:$K361),"")</f>
        <v/>
      </c>
      <c r="O361" s="20" t="str">
        <f>IF($H361=14,PRODUCT($I361:$K361),"")</f>
        <v/>
      </c>
      <c r="P361" s="20" t="str">
        <f>IF($H361=16,PRODUCT($I361:$K361),"")</f>
        <v/>
      </c>
      <c r="Q361" s="20" t="str">
        <f>IF($H361=18,PRODUCT($I361:$K361),"")</f>
        <v/>
      </c>
      <c r="R361" s="20" t="str">
        <f>IF($H361=20,PRODUCT($I361:$K361),"")</f>
        <v/>
      </c>
      <c r="S361" s="20" t="str">
        <f>IF($H361=22,PRODUCT($I361:$K361),"")</f>
        <v/>
      </c>
      <c r="T361" s="20" t="str">
        <f>IF($H361=24,PRODUCT($I361:$K361),"")</f>
        <v/>
      </c>
      <c r="U361" s="20" t="str">
        <f>IF(COUNT($I361:$K361)=0,"",PRODUCT($I361:$K361))</f>
        <v/>
      </c>
      <c r="V361" s="20" t="str">
        <f>IF($H361="","",U361*$H361^2/162)</f>
        <v/>
      </c>
      <c r="W361" s="24" t="str">
        <f>IF(V361="","",V361/1000)</f>
        <v/>
      </c>
    </row>
    <row r="362" spans="1:23" x14ac:dyDescent="0.25">
      <c r="A362" s="15"/>
      <c r="B362" s="15"/>
      <c r="C362" s="15"/>
      <c r="D362" s="15"/>
      <c r="E362" s="15"/>
      <c r="F362" s="19" t="str">
        <f>IFERROR(VLOOKUP($E362,'POZ &amp; FİYAT'!$A$5:$C$44,3,FALSE),"")</f>
        <v/>
      </c>
      <c r="G362" s="15"/>
      <c r="H362" s="16"/>
      <c r="I362" s="16"/>
      <c r="J362" s="16"/>
      <c r="K362" s="16"/>
      <c r="L362" s="20" t="str">
        <f>IF($H362=8,PRODUCT($I362:$K362),"")</f>
        <v/>
      </c>
      <c r="M362" s="20" t="str">
        <f>IF($H362=10,PRODUCT($I362:$K362),"")</f>
        <v/>
      </c>
      <c r="N362" s="20" t="str">
        <f>IF($H362=12,PRODUCT($I362:$K362),"")</f>
        <v/>
      </c>
      <c r="O362" s="20" t="str">
        <f>IF($H362=14,PRODUCT($I362:$K362),"")</f>
        <v/>
      </c>
      <c r="P362" s="20" t="str">
        <f>IF($H362=16,PRODUCT($I362:$K362),"")</f>
        <v/>
      </c>
      <c r="Q362" s="20" t="str">
        <f>IF($H362=18,PRODUCT($I362:$K362),"")</f>
        <v/>
      </c>
      <c r="R362" s="20" t="str">
        <f>IF($H362=20,PRODUCT($I362:$K362),"")</f>
        <v/>
      </c>
      <c r="S362" s="20" t="str">
        <f>IF($H362=22,PRODUCT($I362:$K362),"")</f>
        <v/>
      </c>
      <c r="T362" s="20" t="str">
        <f>IF($H362=24,PRODUCT($I362:$K362),"")</f>
        <v/>
      </c>
      <c r="U362" s="20" t="str">
        <f>IF(COUNT($I362:$K362)=0,"",PRODUCT($I362:$K362))</f>
        <v/>
      </c>
      <c r="V362" s="20" t="str">
        <f>IF($H362="","",U362*$H362^2/162)</f>
        <v/>
      </c>
      <c r="W362" s="24" t="str">
        <f>IF(V362="","",V362/1000)</f>
        <v/>
      </c>
    </row>
    <row r="363" spans="1:23" x14ac:dyDescent="0.25">
      <c r="A363" s="17"/>
      <c r="B363" s="17"/>
      <c r="C363" s="17"/>
      <c r="D363" s="17"/>
      <c r="E363" s="17"/>
      <c r="F363" s="19" t="str">
        <f>IFERROR(VLOOKUP($E363,'POZ &amp; FİYAT'!$A$5:$C$44,3,FALSE),"")</f>
        <v/>
      </c>
      <c r="G363" s="17"/>
      <c r="H363" s="18"/>
      <c r="I363" s="18"/>
      <c r="J363" s="18"/>
      <c r="K363" s="18"/>
      <c r="L363" s="20" t="str">
        <f>IF($H363=8,PRODUCT($I363:$K363),"")</f>
        <v/>
      </c>
      <c r="M363" s="20" t="str">
        <f>IF($H363=10,PRODUCT($I363:$K363),"")</f>
        <v/>
      </c>
      <c r="N363" s="20" t="str">
        <f>IF($H363=12,PRODUCT($I363:$K363),"")</f>
        <v/>
      </c>
      <c r="O363" s="20" t="str">
        <f>IF($H363=14,PRODUCT($I363:$K363),"")</f>
        <v/>
      </c>
      <c r="P363" s="20" t="str">
        <f>IF($H363=16,PRODUCT($I363:$K363),"")</f>
        <v/>
      </c>
      <c r="Q363" s="20" t="str">
        <f>IF($H363=18,PRODUCT($I363:$K363),"")</f>
        <v/>
      </c>
      <c r="R363" s="20" t="str">
        <f>IF($H363=20,PRODUCT($I363:$K363),"")</f>
        <v/>
      </c>
      <c r="S363" s="20" t="str">
        <f>IF($H363=22,PRODUCT($I363:$K363),"")</f>
        <v/>
      </c>
      <c r="T363" s="20" t="str">
        <f>IF($H363=24,PRODUCT($I363:$K363),"")</f>
        <v/>
      </c>
      <c r="U363" s="20" t="str">
        <f>IF(COUNT($I363:$K363)=0,"",PRODUCT($I363:$K363))</f>
        <v/>
      </c>
      <c r="V363" s="20" t="str">
        <f>IF($H363="","",U363*$H363^2/162)</f>
        <v/>
      </c>
      <c r="W363" s="24" t="str">
        <f>IF(V363="","",V363/1000)</f>
        <v/>
      </c>
    </row>
    <row r="364" spans="1:23" x14ac:dyDescent="0.25">
      <c r="A364" s="15"/>
      <c r="B364" s="15"/>
      <c r="C364" s="15"/>
      <c r="D364" s="15"/>
      <c r="E364" s="15"/>
      <c r="F364" s="19" t="str">
        <f>IFERROR(VLOOKUP($E364,'POZ &amp; FİYAT'!$A$5:$C$44,3,FALSE),"")</f>
        <v/>
      </c>
      <c r="G364" s="15"/>
      <c r="H364" s="16"/>
      <c r="I364" s="16"/>
      <c r="J364" s="16"/>
      <c r="K364" s="16"/>
      <c r="L364" s="20" t="str">
        <f>IF($H364=8,PRODUCT($I364:$K364),"")</f>
        <v/>
      </c>
      <c r="M364" s="20" t="str">
        <f>IF($H364=10,PRODUCT($I364:$K364),"")</f>
        <v/>
      </c>
      <c r="N364" s="20" t="str">
        <f>IF($H364=12,PRODUCT($I364:$K364),"")</f>
        <v/>
      </c>
      <c r="O364" s="20" t="str">
        <f>IF($H364=14,PRODUCT($I364:$K364),"")</f>
        <v/>
      </c>
      <c r="P364" s="20" t="str">
        <f>IF($H364=16,PRODUCT($I364:$K364),"")</f>
        <v/>
      </c>
      <c r="Q364" s="20" t="str">
        <f>IF($H364=18,PRODUCT($I364:$K364),"")</f>
        <v/>
      </c>
      <c r="R364" s="20" t="str">
        <f>IF($H364=20,PRODUCT($I364:$K364),"")</f>
        <v/>
      </c>
      <c r="S364" s="20" t="str">
        <f>IF($H364=22,PRODUCT($I364:$K364),"")</f>
        <v/>
      </c>
      <c r="T364" s="20" t="str">
        <f>IF($H364=24,PRODUCT($I364:$K364),"")</f>
        <v/>
      </c>
      <c r="U364" s="20" t="str">
        <f>IF(COUNT($I364:$K364)=0,"",PRODUCT($I364:$K364))</f>
        <v/>
      </c>
      <c r="V364" s="20" t="str">
        <f>IF($H364="","",U364*$H364^2/162)</f>
        <v/>
      </c>
      <c r="W364" s="24" t="str">
        <f>IF(V364="","",V364/1000)</f>
        <v/>
      </c>
    </row>
    <row r="365" spans="1:23" x14ac:dyDescent="0.25">
      <c r="A365" s="17"/>
      <c r="B365" s="17"/>
      <c r="C365" s="17"/>
      <c r="D365" s="17"/>
      <c r="E365" s="17"/>
      <c r="F365" s="19" t="str">
        <f>IFERROR(VLOOKUP($E365,'POZ &amp; FİYAT'!$A$5:$C$44,3,FALSE),"")</f>
        <v/>
      </c>
      <c r="G365" s="17"/>
      <c r="H365" s="18"/>
      <c r="I365" s="18"/>
      <c r="J365" s="18"/>
      <c r="K365" s="18"/>
      <c r="L365" s="20" t="str">
        <f>IF($H365=8,PRODUCT($I365:$K365),"")</f>
        <v/>
      </c>
      <c r="M365" s="20" t="str">
        <f>IF($H365=10,PRODUCT($I365:$K365),"")</f>
        <v/>
      </c>
      <c r="N365" s="20" t="str">
        <f>IF($H365=12,PRODUCT($I365:$K365),"")</f>
        <v/>
      </c>
      <c r="O365" s="20" t="str">
        <f>IF($H365=14,PRODUCT($I365:$K365),"")</f>
        <v/>
      </c>
      <c r="P365" s="20" t="str">
        <f>IF($H365=16,PRODUCT($I365:$K365),"")</f>
        <v/>
      </c>
      <c r="Q365" s="20" t="str">
        <f>IF($H365=18,PRODUCT($I365:$K365),"")</f>
        <v/>
      </c>
      <c r="R365" s="20" t="str">
        <f>IF($H365=20,PRODUCT($I365:$K365),"")</f>
        <v/>
      </c>
      <c r="S365" s="20" t="str">
        <f>IF($H365=22,PRODUCT($I365:$K365),"")</f>
        <v/>
      </c>
      <c r="T365" s="20" t="str">
        <f>IF($H365=24,PRODUCT($I365:$K365),"")</f>
        <v/>
      </c>
      <c r="U365" s="20" t="str">
        <f>IF(COUNT($I365:$K365)=0,"",PRODUCT($I365:$K365))</f>
        <v/>
      </c>
      <c r="V365" s="20" t="str">
        <f>IF($H365="","",U365*$H365^2/162)</f>
        <v/>
      </c>
      <c r="W365" s="24" t="str">
        <f>IF(V365="","",V365/1000)</f>
        <v/>
      </c>
    </row>
    <row r="366" spans="1:23" x14ac:dyDescent="0.25">
      <c r="A366" s="15"/>
      <c r="B366" s="15"/>
      <c r="C366" s="15"/>
      <c r="D366" s="15"/>
      <c r="E366" s="15"/>
      <c r="F366" s="19" t="str">
        <f>IFERROR(VLOOKUP($E366,'POZ &amp; FİYAT'!$A$5:$C$44,3,FALSE),"")</f>
        <v/>
      </c>
      <c r="G366" s="15"/>
      <c r="H366" s="16"/>
      <c r="I366" s="16"/>
      <c r="J366" s="16"/>
      <c r="K366" s="16"/>
      <c r="L366" s="20" t="str">
        <f>IF($H366=8,PRODUCT($I366:$K366),"")</f>
        <v/>
      </c>
      <c r="M366" s="20" t="str">
        <f>IF($H366=10,PRODUCT($I366:$K366),"")</f>
        <v/>
      </c>
      <c r="N366" s="20" t="str">
        <f>IF($H366=12,PRODUCT($I366:$K366),"")</f>
        <v/>
      </c>
      <c r="O366" s="20" t="str">
        <f>IF($H366=14,PRODUCT($I366:$K366),"")</f>
        <v/>
      </c>
      <c r="P366" s="20" t="str">
        <f>IF($H366=16,PRODUCT($I366:$K366),"")</f>
        <v/>
      </c>
      <c r="Q366" s="20" t="str">
        <f>IF($H366=18,PRODUCT($I366:$K366),"")</f>
        <v/>
      </c>
      <c r="R366" s="20" t="str">
        <f>IF($H366=20,PRODUCT($I366:$K366),"")</f>
        <v/>
      </c>
      <c r="S366" s="20" t="str">
        <f>IF($H366=22,PRODUCT($I366:$K366),"")</f>
        <v/>
      </c>
      <c r="T366" s="20" t="str">
        <f>IF($H366=24,PRODUCT($I366:$K366),"")</f>
        <v/>
      </c>
      <c r="U366" s="20" t="str">
        <f>IF(COUNT($I366:$K366)=0,"",PRODUCT($I366:$K366))</f>
        <v/>
      </c>
      <c r="V366" s="20" t="str">
        <f>IF($H366="","",U366*$H366^2/162)</f>
        <v/>
      </c>
      <c r="W366" s="24" t="str">
        <f>IF(V366="","",V366/1000)</f>
        <v/>
      </c>
    </row>
    <row r="367" spans="1:23" x14ac:dyDescent="0.25">
      <c r="A367" s="17"/>
      <c r="B367" s="17"/>
      <c r="C367" s="17"/>
      <c r="D367" s="17"/>
      <c r="E367" s="17"/>
      <c r="F367" s="19" t="str">
        <f>IFERROR(VLOOKUP($E367,'POZ &amp; FİYAT'!$A$5:$C$44,3,FALSE),"")</f>
        <v/>
      </c>
      <c r="G367" s="17"/>
      <c r="H367" s="18"/>
      <c r="I367" s="18"/>
      <c r="J367" s="18"/>
      <c r="K367" s="18"/>
      <c r="L367" s="20" t="str">
        <f>IF($H367=8,PRODUCT($I367:$K367),"")</f>
        <v/>
      </c>
      <c r="M367" s="20" t="str">
        <f>IF($H367=10,PRODUCT($I367:$K367),"")</f>
        <v/>
      </c>
      <c r="N367" s="20" t="str">
        <f>IF($H367=12,PRODUCT($I367:$K367),"")</f>
        <v/>
      </c>
      <c r="O367" s="20" t="str">
        <f>IF($H367=14,PRODUCT($I367:$K367),"")</f>
        <v/>
      </c>
      <c r="P367" s="20" t="str">
        <f>IF($H367=16,PRODUCT($I367:$K367),"")</f>
        <v/>
      </c>
      <c r="Q367" s="20" t="str">
        <f>IF($H367=18,PRODUCT($I367:$K367),"")</f>
        <v/>
      </c>
      <c r="R367" s="20" t="str">
        <f>IF($H367=20,PRODUCT($I367:$K367),"")</f>
        <v/>
      </c>
      <c r="S367" s="20" t="str">
        <f>IF($H367=22,PRODUCT($I367:$K367),"")</f>
        <v/>
      </c>
      <c r="T367" s="20" t="str">
        <f>IF($H367=24,PRODUCT($I367:$K367),"")</f>
        <v/>
      </c>
      <c r="U367" s="20" t="str">
        <f>IF(COUNT($I367:$K367)=0,"",PRODUCT($I367:$K367))</f>
        <v/>
      </c>
      <c r="V367" s="20" t="str">
        <f>IF($H367="","",U367*$H367^2/162)</f>
        <v/>
      </c>
      <c r="W367" s="24" t="str">
        <f>IF(V367="","",V367/1000)</f>
        <v/>
      </c>
    </row>
    <row r="368" spans="1:23" x14ac:dyDescent="0.25">
      <c r="A368" s="15"/>
      <c r="B368" s="15"/>
      <c r="C368" s="15"/>
      <c r="D368" s="15"/>
      <c r="E368" s="15"/>
      <c r="F368" s="19" t="str">
        <f>IFERROR(VLOOKUP($E368,'POZ &amp; FİYAT'!$A$5:$C$44,3,FALSE),"")</f>
        <v/>
      </c>
      <c r="G368" s="15"/>
      <c r="H368" s="16"/>
      <c r="I368" s="16"/>
      <c r="J368" s="16"/>
      <c r="K368" s="16"/>
      <c r="L368" s="20" t="str">
        <f>IF($H368=8,PRODUCT($I368:$K368),"")</f>
        <v/>
      </c>
      <c r="M368" s="20" t="str">
        <f>IF($H368=10,PRODUCT($I368:$K368),"")</f>
        <v/>
      </c>
      <c r="N368" s="20" t="str">
        <f>IF($H368=12,PRODUCT($I368:$K368),"")</f>
        <v/>
      </c>
      <c r="O368" s="20" t="str">
        <f>IF($H368=14,PRODUCT($I368:$K368),"")</f>
        <v/>
      </c>
      <c r="P368" s="20" t="str">
        <f>IF($H368=16,PRODUCT($I368:$K368),"")</f>
        <v/>
      </c>
      <c r="Q368" s="20" t="str">
        <f>IF($H368=18,PRODUCT($I368:$K368),"")</f>
        <v/>
      </c>
      <c r="R368" s="20" t="str">
        <f>IF($H368=20,PRODUCT($I368:$K368),"")</f>
        <v/>
      </c>
      <c r="S368" s="20" t="str">
        <f>IF($H368=22,PRODUCT($I368:$K368),"")</f>
        <v/>
      </c>
      <c r="T368" s="20" t="str">
        <f>IF($H368=24,PRODUCT($I368:$K368),"")</f>
        <v/>
      </c>
      <c r="U368" s="20" t="str">
        <f>IF(COUNT($I368:$K368)=0,"",PRODUCT($I368:$K368))</f>
        <v/>
      </c>
      <c r="V368" s="20" t="str">
        <f>IF($H368="","",U368*$H368^2/162)</f>
        <v/>
      </c>
      <c r="W368" s="24" t="str">
        <f>IF(V368="","",V368/1000)</f>
        <v/>
      </c>
    </row>
    <row r="369" spans="1:23" x14ac:dyDescent="0.25">
      <c r="A369" s="17"/>
      <c r="B369" s="17"/>
      <c r="C369" s="17"/>
      <c r="D369" s="17"/>
      <c r="E369" s="17"/>
      <c r="F369" s="19" t="str">
        <f>IFERROR(VLOOKUP($E369,'POZ &amp; FİYAT'!$A$5:$C$44,3,FALSE),"")</f>
        <v/>
      </c>
      <c r="G369" s="17"/>
      <c r="H369" s="18"/>
      <c r="I369" s="18"/>
      <c r="J369" s="18"/>
      <c r="K369" s="18"/>
      <c r="L369" s="20" t="str">
        <f>IF($H369=8,PRODUCT($I369:$K369),"")</f>
        <v/>
      </c>
      <c r="M369" s="20" t="str">
        <f>IF($H369=10,PRODUCT($I369:$K369),"")</f>
        <v/>
      </c>
      <c r="N369" s="20" t="str">
        <f>IF($H369=12,PRODUCT($I369:$K369),"")</f>
        <v/>
      </c>
      <c r="O369" s="20" t="str">
        <f>IF($H369=14,PRODUCT($I369:$K369),"")</f>
        <v/>
      </c>
      <c r="P369" s="20" t="str">
        <f>IF($H369=16,PRODUCT($I369:$K369),"")</f>
        <v/>
      </c>
      <c r="Q369" s="20" t="str">
        <f>IF($H369=18,PRODUCT($I369:$K369),"")</f>
        <v/>
      </c>
      <c r="R369" s="20" t="str">
        <f>IF($H369=20,PRODUCT($I369:$K369),"")</f>
        <v/>
      </c>
      <c r="S369" s="20" t="str">
        <f>IF($H369=22,PRODUCT($I369:$K369),"")</f>
        <v/>
      </c>
      <c r="T369" s="20" t="str">
        <f>IF($H369=24,PRODUCT($I369:$K369),"")</f>
        <v/>
      </c>
      <c r="U369" s="20" t="str">
        <f>IF(COUNT($I369:$K369)=0,"",PRODUCT($I369:$K369))</f>
        <v/>
      </c>
      <c r="V369" s="20" t="str">
        <f>IF($H369="","",U369*$H369^2/162)</f>
        <v/>
      </c>
      <c r="W369" s="24" t="str">
        <f>IF(V369="","",V369/1000)</f>
        <v/>
      </c>
    </row>
    <row r="370" spans="1:23" x14ac:dyDescent="0.25">
      <c r="A370" s="15"/>
      <c r="B370" s="15"/>
      <c r="C370" s="15"/>
      <c r="D370" s="15"/>
      <c r="E370" s="15"/>
      <c r="F370" s="19" t="str">
        <f>IFERROR(VLOOKUP($E370,'POZ &amp; FİYAT'!$A$5:$C$44,3,FALSE),"")</f>
        <v/>
      </c>
      <c r="G370" s="15"/>
      <c r="H370" s="16"/>
      <c r="I370" s="16"/>
      <c r="J370" s="16"/>
      <c r="K370" s="16"/>
      <c r="L370" s="20" t="str">
        <f>IF($H370=8,PRODUCT($I370:$K370),"")</f>
        <v/>
      </c>
      <c r="M370" s="20" t="str">
        <f>IF($H370=10,PRODUCT($I370:$K370),"")</f>
        <v/>
      </c>
      <c r="N370" s="20" t="str">
        <f>IF($H370=12,PRODUCT($I370:$K370),"")</f>
        <v/>
      </c>
      <c r="O370" s="20" t="str">
        <f>IF($H370=14,PRODUCT($I370:$K370),"")</f>
        <v/>
      </c>
      <c r="P370" s="20" t="str">
        <f>IF($H370=16,PRODUCT($I370:$K370),"")</f>
        <v/>
      </c>
      <c r="Q370" s="20" t="str">
        <f>IF($H370=18,PRODUCT($I370:$K370),"")</f>
        <v/>
      </c>
      <c r="R370" s="20" t="str">
        <f>IF($H370=20,PRODUCT($I370:$K370),"")</f>
        <v/>
      </c>
      <c r="S370" s="20" t="str">
        <f>IF($H370=22,PRODUCT($I370:$K370),"")</f>
        <v/>
      </c>
      <c r="T370" s="20" t="str">
        <f>IF($H370=24,PRODUCT($I370:$K370),"")</f>
        <v/>
      </c>
      <c r="U370" s="20" t="str">
        <f>IF(COUNT($I370:$K370)=0,"",PRODUCT($I370:$K370))</f>
        <v/>
      </c>
      <c r="V370" s="20" t="str">
        <f>IF($H370="","",U370*$H370^2/162)</f>
        <v/>
      </c>
      <c r="W370" s="24" t="str">
        <f>IF(V370="","",V370/1000)</f>
        <v/>
      </c>
    </row>
    <row r="371" spans="1:23" x14ac:dyDescent="0.25">
      <c r="A371" s="17"/>
      <c r="B371" s="17"/>
      <c r="C371" s="17"/>
      <c r="D371" s="17"/>
      <c r="E371" s="17"/>
      <c r="F371" s="19" t="str">
        <f>IFERROR(VLOOKUP($E371,'POZ &amp; FİYAT'!$A$5:$C$44,3,FALSE),"")</f>
        <v/>
      </c>
      <c r="G371" s="17"/>
      <c r="H371" s="18"/>
      <c r="I371" s="18"/>
      <c r="J371" s="18"/>
      <c r="K371" s="18"/>
      <c r="L371" s="20" t="str">
        <f>IF($H371=8,PRODUCT($I371:$K371),"")</f>
        <v/>
      </c>
      <c r="M371" s="20" t="str">
        <f>IF($H371=10,PRODUCT($I371:$K371),"")</f>
        <v/>
      </c>
      <c r="N371" s="20" t="str">
        <f>IF($H371=12,PRODUCT($I371:$K371),"")</f>
        <v/>
      </c>
      <c r="O371" s="20" t="str">
        <f>IF($H371=14,PRODUCT($I371:$K371),"")</f>
        <v/>
      </c>
      <c r="P371" s="20" t="str">
        <f>IF($H371=16,PRODUCT($I371:$K371),"")</f>
        <v/>
      </c>
      <c r="Q371" s="20" t="str">
        <f>IF($H371=18,PRODUCT($I371:$K371),"")</f>
        <v/>
      </c>
      <c r="R371" s="20" t="str">
        <f>IF($H371=20,PRODUCT($I371:$K371),"")</f>
        <v/>
      </c>
      <c r="S371" s="20" t="str">
        <f>IF($H371=22,PRODUCT($I371:$K371),"")</f>
        <v/>
      </c>
      <c r="T371" s="20" t="str">
        <f>IF($H371=24,PRODUCT($I371:$K371),"")</f>
        <v/>
      </c>
      <c r="U371" s="20" t="str">
        <f>IF(COUNT($I371:$K371)=0,"",PRODUCT($I371:$K371))</f>
        <v/>
      </c>
      <c r="V371" s="20" t="str">
        <f>IF($H371="","",U371*$H371^2/162)</f>
        <v/>
      </c>
      <c r="W371" s="24" t="str">
        <f>IF(V371="","",V371/1000)</f>
        <v/>
      </c>
    </row>
    <row r="372" spans="1:23" x14ac:dyDescent="0.25">
      <c r="A372" s="15"/>
      <c r="B372" s="15"/>
      <c r="C372" s="15"/>
      <c r="D372" s="15"/>
      <c r="E372" s="15"/>
      <c r="F372" s="19" t="str">
        <f>IFERROR(VLOOKUP($E372,'POZ &amp; FİYAT'!$A$5:$C$44,3,FALSE),"")</f>
        <v/>
      </c>
      <c r="G372" s="15"/>
      <c r="H372" s="16"/>
      <c r="I372" s="16"/>
      <c r="J372" s="16"/>
      <c r="K372" s="16"/>
      <c r="L372" s="20" t="str">
        <f>IF($H372=8,PRODUCT($I372:$K372),"")</f>
        <v/>
      </c>
      <c r="M372" s="20" t="str">
        <f>IF($H372=10,PRODUCT($I372:$K372),"")</f>
        <v/>
      </c>
      <c r="N372" s="20" t="str">
        <f>IF($H372=12,PRODUCT($I372:$K372),"")</f>
        <v/>
      </c>
      <c r="O372" s="20" t="str">
        <f>IF($H372=14,PRODUCT($I372:$K372),"")</f>
        <v/>
      </c>
      <c r="P372" s="20" t="str">
        <f>IF($H372=16,PRODUCT($I372:$K372),"")</f>
        <v/>
      </c>
      <c r="Q372" s="20" t="str">
        <f>IF($H372=18,PRODUCT($I372:$K372),"")</f>
        <v/>
      </c>
      <c r="R372" s="20" t="str">
        <f>IF($H372=20,PRODUCT($I372:$K372),"")</f>
        <v/>
      </c>
      <c r="S372" s="20" t="str">
        <f>IF($H372=22,PRODUCT($I372:$K372),"")</f>
        <v/>
      </c>
      <c r="T372" s="20" t="str">
        <f>IF($H372=24,PRODUCT($I372:$K372),"")</f>
        <v/>
      </c>
      <c r="U372" s="20" t="str">
        <f>IF(COUNT($I372:$K372)=0,"",PRODUCT($I372:$K372))</f>
        <v/>
      </c>
      <c r="V372" s="20" t="str">
        <f>IF($H372="","",U372*$H372^2/162)</f>
        <v/>
      </c>
      <c r="W372" s="24" t="str">
        <f>IF(V372="","",V372/1000)</f>
        <v/>
      </c>
    </row>
    <row r="373" spans="1:23" x14ac:dyDescent="0.25">
      <c r="A373" s="17"/>
      <c r="B373" s="17"/>
      <c r="C373" s="17"/>
      <c r="D373" s="17"/>
      <c r="E373" s="17"/>
      <c r="F373" s="19" t="str">
        <f>IFERROR(VLOOKUP($E373,'POZ &amp; FİYAT'!$A$5:$C$44,3,FALSE),"")</f>
        <v/>
      </c>
      <c r="G373" s="17"/>
      <c r="H373" s="18"/>
      <c r="I373" s="18"/>
      <c r="J373" s="18"/>
      <c r="K373" s="18"/>
      <c r="L373" s="20" t="str">
        <f>IF($H373=8,PRODUCT($I373:$K373),"")</f>
        <v/>
      </c>
      <c r="M373" s="20" t="str">
        <f>IF($H373=10,PRODUCT($I373:$K373),"")</f>
        <v/>
      </c>
      <c r="N373" s="20" t="str">
        <f>IF($H373=12,PRODUCT($I373:$K373),"")</f>
        <v/>
      </c>
      <c r="O373" s="20" t="str">
        <f>IF($H373=14,PRODUCT($I373:$K373),"")</f>
        <v/>
      </c>
      <c r="P373" s="20" t="str">
        <f>IF($H373=16,PRODUCT($I373:$K373),"")</f>
        <v/>
      </c>
      <c r="Q373" s="20" t="str">
        <f>IF($H373=18,PRODUCT($I373:$K373),"")</f>
        <v/>
      </c>
      <c r="R373" s="20" t="str">
        <f>IF($H373=20,PRODUCT($I373:$K373),"")</f>
        <v/>
      </c>
      <c r="S373" s="20" t="str">
        <f>IF($H373=22,PRODUCT($I373:$K373),"")</f>
        <v/>
      </c>
      <c r="T373" s="20" t="str">
        <f>IF($H373=24,PRODUCT($I373:$K373),"")</f>
        <v/>
      </c>
      <c r="U373" s="20" t="str">
        <f>IF(COUNT($I373:$K373)=0,"",PRODUCT($I373:$K373))</f>
        <v/>
      </c>
      <c r="V373" s="20" t="str">
        <f>IF($H373="","",U373*$H373^2/162)</f>
        <v/>
      </c>
      <c r="W373" s="24" t="str">
        <f>IF(V373="","",V373/1000)</f>
        <v/>
      </c>
    </row>
    <row r="374" spans="1:23" x14ac:dyDescent="0.25">
      <c r="A374" s="15"/>
      <c r="B374" s="15"/>
      <c r="C374" s="15"/>
      <c r="D374" s="15"/>
      <c r="E374" s="15"/>
      <c r="F374" s="19" t="str">
        <f>IFERROR(VLOOKUP($E374,'POZ &amp; FİYAT'!$A$5:$C$44,3,FALSE),"")</f>
        <v/>
      </c>
      <c r="G374" s="15"/>
      <c r="H374" s="16"/>
      <c r="I374" s="16"/>
      <c r="J374" s="16"/>
      <c r="K374" s="16"/>
      <c r="L374" s="20" t="str">
        <f>IF($H374=8,PRODUCT($I374:$K374),"")</f>
        <v/>
      </c>
      <c r="M374" s="20" t="str">
        <f>IF($H374=10,PRODUCT($I374:$K374),"")</f>
        <v/>
      </c>
      <c r="N374" s="20" t="str">
        <f>IF($H374=12,PRODUCT($I374:$K374),"")</f>
        <v/>
      </c>
      <c r="O374" s="20" t="str">
        <f>IF($H374=14,PRODUCT($I374:$K374),"")</f>
        <v/>
      </c>
      <c r="P374" s="20" t="str">
        <f>IF($H374=16,PRODUCT($I374:$K374),"")</f>
        <v/>
      </c>
      <c r="Q374" s="20" t="str">
        <f>IF($H374=18,PRODUCT($I374:$K374),"")</f>
        <v/>
      </c>
      <c r="R374" s="20" t="str">
        <f>IF($H374=20,PRODUCT($I374:$K374),"")</f>
        <v/>
      </c>
      <c r="S374" s="20" t="str">
        <f>IF($H374=22,PRODUCT($I374:$K374),"")</f>
        <v/>
      </c>
      <c r="T374" s="20" t="str">
        <f>IF($H374=24,PRODUCT($I374:$K374),"")</f>
        <v/>
      </c>
      <c r="U374" s="20" t="str">
        <f>IF(COUNT($I374:$K374)=0,"",PRODUCT($I374:$K374))</f>
        <v/>
      </c>
      <c r="V374" s="20" t="str">
        <f>IF($H374="","",U374*$H374^2/162)</f>
        <v/>
      </c>
      <c r="W374" s="24" t="str">
        <f>IF(V374="","",V374/1000)</f>
        <v/>
      </c>
    </row>
    <row r="375" spans="1:23" x14ac:dyDescent="0.25">
      <c r="A375" s="17"/>
      <c r="B375" s="17"/>
      <c r="C375" s="17"/>
      <c r="D375" s="17"/>
      <c r="E375" s="17"/>
      <c r="F375" s="19" t="str">
        <f>IFERROR(VLOOKUP($E375,'POZ &amp; FİYAT'!$A$5:$C$44,3,FALSE),"")</f>
        <v/>
      </c>
      <c r="G375" s="17"/>
      <c r="H375" s="18"/>
      <c r="I375" s="18"/>
      <c r="J375" s="18"/>
      <c r="K375" s="18"/>
      <c r="L375" s="20" t="str">
        <f>IF($H375=8,PRODUCT($I375:$K375),"")</f>
        <v/>
      </c>
      <c r="M375" s="20" t="str">
        <f>IF($H375=10,PRODUCT($I375:$K375),"")</f>
        <v/>
      </c>
      <c r="N375" s="20" t="str">
        <f>IF($H375=12,PRODUCT($I375:$K375),"")</f>
        <v/>
      </c>
      <c r="O375" s="20" t="str">
        <f>IF($H375=14,PRODUCT($I375:$K375),"")</f>
        <v/>
      </c>
      <c r="P375" s="20" t="str">
        <f>IF($H375=16,PRODUCT($I375:$K375),"")</f>
        <v/>
      </c>
      <c r="Q375" s="20" t="str">
        <f>IF($H375=18,PRODUCT($I375:$K375),"")</f>
        <v/>
      </c>
      <c r="R375" s="20" t="str">
        <f>IF($H375=20,PRODUCT($I375:$K375),"")</f>
        <v/>
      </c>
      <c r="S375" s="20" t="str">
        <f>IF($H375=22,PRODUCT($I375:$K375),"")</f>
        <v/>
      </c>
      <c r="T375" s="20" t="str">
        <f>IF($H375=24,PRODUCT($I375:$K375),"")</f>
        <v/>
      </c>
      <c r="U375" s="20" t="str">
        <f>IF(COUNT($I375:$K375)=0,"",PRODUCT($I375:$K375))</f>
        <v/>
      </c>
      <c r="V375" s="20" t="str">
        <f>IF($H375="","",U375*$H375^2/162)</f>
        <v/>
      </c>
      <c r="W375" s="24" t="str">
        <f>IF(V375="","",V375/1000)</f>
        <v/>
      </c>
    </row>
    <row r="376" spans="1:23" x14ac:dyDescent="0.25">
      <c r="A376" s="15"/>
      <c r="B376" s="15"/>
      <c r="C376" s="15"/>
      <c r="D376" s="15"/>
      <c r="E376" s="15"/>
      <c r="F376" s="19" t="str">
        <f>IFERROR(VLOOKUP($E376,'POZ &amp; FİYAT'!$A$5:$C$44,3,FALSE),"")</f>
        <v/>
      </c>
      <c r="G376" s="15"/>
      <c r="H376" s="16"/>
      <c r="I376" s="16"/>
      <c r="J376" s="16"/>
      <c r="K376" s="16"/>
      <c r="L376" s="20" t="str">
        <f>IF($H376=8,PRODUCT($I376:$K376),"")</f>
        <v/>
      </c>
      <c r="M376" s="20" t="str">
        <f>IF($H376=10,PRODUCT($I376:$K376),"")</f>
        <v/>
      </c>
      <c r="N376" s="20" t="str">
        <f>IF($H376=12,PRODUCT($I376:$K376),"")</f>
        <v/>
      </c>
      <c r="O376" s="20" t="str">
        <f>IF($H376=14,PRODUCT($I376:$K376),"")</f>
        <v/>
      </c>
      <c r="P376" s="20" t="str">
        <f>IF($H376=16,PRODUCT($I376:$K376),"")</f>
        <v/>
      </c>
      <c r="Q376" s="20" t="str">
        <f>IF($H376=18,PRODUCT($I376:$K376),"")</f>
        <v/>
      </c>
      <c r="R376" s="20" t="str">
        <f>IF($H376=20,PRODUCT($I376:$K376),"")</f>
        <v/>
      </c>
      <c r="S376" s="20" t="str">
        <f>IF($H376=22,PRODUCT($I376:$K376),"")</f>
        <v/>
      </c>
      <c r="T376" s="20" t="str">
        <f>IF($H376=24,PRODUCT($I376:$K376),"")</f>
        <v/>
      </c>
      <c r="U376" s="20" t="str">
        <f>IF(COUNT($I376:$K376)=0,"",PRODUCT($I376:$K376))</f>
        <v/>
      </c>
      <c r="V376" s="20" t="str">
        <f>IF($H376="","",U376*$H376^2/162)</f>
        <v/>
      </c>
      <c r="W376" s="24" t="str">
        <f>IF(V376="","",V376/1000)</f>
        <v/>
      </c>
    </row>
    <row r="377" spans="1:23" x14ac:dyDescent="0.25">
      <c r="A377" s="17"/>
      <c r="B377" s="17"/>
      <c r="C377" s="17"/>
      <c r="D377" s="17"/>
      <c r="E377" s="17"/>
      <c r="F377" s="19" t="str">
        <f>IFERROR(VLOOKUP($E377,'POZ &amp; FİYAT'!$A$5:$C$44,3,FALSE),"")</f>
        <v/>
      </c>
      <c r="G377" s="17"/>
      <c r="H377" s="18"/>
      <c r="I377" s="18"/>
      <c r="J377" s="18"/>
      <c r="K377" s="18"/>
      <c r="L377" s="20" t="str">
        <f>IF($H377=8,PRODUCT($I377:$K377),"")</f>
        <v/>
      </c>
      <c r="M377" s="20" t="str">
        <f>IF($H377=10,PRODUCT($I377:$K377),"")</f>
        <v/>
      </c>
      <c r="N377" s="20" t="str">
        <f>IF($H377=12,PRODUCT($I377:$K377),"")</f>
        <v/>
      </c>
      <c r="O377" s="20" t="str">
        <f>IF($H377=14,PRODUCT($I377:$K377),"")</f>
        <v/>
      </c>
      <c r="P377" s="20" t="str">
        <f>IF($H377=16,PRODUCT($I377:$K377),"")</f>
        <v/>
      </c>
      <c r="Q377" s="20" t="str">
        <f>IF($H377=18,PRODUCT($I377:$K377),"")</f>
        <v/>
      </c>
      <c r="R377" s="20" t="str">
        <f>IF($H377=20,PRODUCT($I377:$K377),"")</f>
        <v/>
      </c>
      <c r="S377" s="20" t="str">
        <f>IF($H377=22,PRODUCT($I377:$K377),"")</f>
        <v/>
      </c>
      <c r="T377" s="20" t="str">
        <f>IF($H377=24,PRODUCT($I377:$K377),"")</f>
        <v/>
      </c>
      <c r="U377" s="20" t="str">
        <f>IF(COUNT($I377:$K377)=0,"",PRODUCT($I377:$K377))</f>
        <v/>
      </c>
      <c r="V377" s="20" t="str">
        <f>IF($H377="","",U377*$H377^2/162)</f>
        <v/>
      </c>
      <c r="W377" s="24" t="str">
        <f>IF(V377="","",V377/1000)</f>
        <v/>
      </c>
    </row>
    <row r="378" spans="1:23" x14ac:dyDescent="0.25">
      <c r="A378" s="15"/>
      <c r="B378" s="15"/>
      <c r="C378" s="15"/>
      <c r="D378" s="15"/>
      <c r="E378" s="15"/>
      <c r="F378" s="19" t="str">
        <f>IFERROR(VLOOKUP($E378,'POZ &amp; FİYAT'!$A$5:$C$44,3,FALSE),"")</f>
        <v/>
      </c>
      <c r="G378" s="15"/>
      <c r="H378" s="16"/>
      <c r="I378" s="16"/>
      <c r="J378" s="16"/>
      <c r="K378" s="16"/>
      <c r="L378" s="20" t="str">
        <f>IF($H378=8,PRODUCT($I378:$K378),"")</f>
        <v/>
      </c>
      <c r="M378" s="20" t="str">
        <f>IF($H378=10,PRODUCT($I378:$K378),"")</f>
        <v/>
      </c>
      <c r="N378" s="20" t="str">
        <f>IF($H378=12,PRODUCT($I378:$K378),"")</f>
        <v/>
      </c>
      <c r="O378" s="20" t="str">
        <f>IF($H378=14,PRODUCT($I378:$K378),"")</f>
        <v/>
      </c>
      <c r="P378" s="20" t="str">
        <f>IF($H378=16,PRODUCT($I378:$K378),"")</f>
        <v/>
      </c>
      <c r="Q378" s="20" t="str">
        <f>IF($H378=18,PRODUCT($I378:$K378),"")</f>
        <v/>
      </c>
      <c r="R378" s="20" t="str">
        <f>IF($H378=20,PRODUCT($I378:$K378),"")</f>
        <v/>
      </c>
      <c r="S378" s="20" t="str">
        <f>IF($H378=22,PRODUCT($I378:$K378),"")</f>
        <v/>
      </c>
      <c r="T378" s="20" t="str">
        <f>IF($H378=24,PRODUCT($I378:$K378),"")</f>
        <v/>
      </c>
      <c r="U378" s="20" t="str">
        <f>IF(COUNT($I378:$K378)=0,"",PRODUCT($I378:$K378))</f>
        <v/>
      </c>
      <c r="V378" s="20" t="str">
        <f>IF($H378="","",U378*$H378^2/162)</f>
        <v/>
      </c>
      <c r="W378" s="24" t="str">
        <f>IF(V378="","",V378/1000)</f>
        <v/>
      </c>
    </row>
    <row r="379" spans="1:23" x14ac:dyDescent="0.25">
      <c r="A379" s="17"/>
      <c r="B379" s="17"/>
      <c r="C379" s="17"/>
      <c r="D379" s="17"/>
      <c r="E379" s="17"/>
      <c r="F379" s="19" t="str">
        <f>IFERROR(VLOOKUP($E379,'POZ &amp; FİYAT'!$A$5:$C$44,3,FALSE),"")</f>
        <v/>
      </c>
      <c r="G379" s="17"/>
      <c r="H379" s="18"/>
      <c r="I379" s="18"/>
      <c r="J379" s="18"/>
      <c r="K379" s="18"/>
      <c r="L379" s="20" t="str">
        <f>IF($H379=8,PRODUCT($I379:$K379),"")</f>
        <v/>
      </c>
      <c r="M379" s="20" t="str">
        <f>IF($H379=10,PRODUCT($I379:$K379),"")</f>
        <v/>
      </c>
      <c r="N379" s="20" t="str">
        <f>IF($H379=12,PRODUCT($I379:$K379),"")</f>
        <v/>
      </c>
      <c r="O379" s="20" t="str">
        <f>IF($H379=14,PRODUCT($I379:$K379),"")</f>
        <v/>
      </c>
      <c r="P379" s="20" t="str">
        <f>IF($H379=16,PRODUCT($I379:$K379),"")</f>
        <v/>
      </c>
      <c r="Q379" s="20" t="str">
        <f>IF($H379=18,PRODUCT($I379:$K379),"")</f>
        <v/>
      </c>
      <c r="R379" s="20" t="str">
        <f>IF($H379=20,PRODUCT($I379:$K379),"")</f>
        <v/>
      </c>
      <c r="S379" s="20" t="str">
        <f>IF($H379=22,PRODUCT($I379:$K379),"")</f>
        <v/>
      </c>
      <c r="T379" s="20" t="str">
        <f>IF($H379=24,PRODUCT($I379:$K379),"")</f>
        <v/>
      </c>
      <c r="U379" s="20" t="str">
        <f>IF(COUNT($I379:$K379)=0,"",PRODUCT($I379:$K379))</f>
        <v/>
      </c>
      <c r="V379" s="20" t="str">
        <f>IF($H379="","",U379*$H379^2/162)</f>
        <v/>
      </c>
      <c r="W379" s="24" t="str">
        <f>IF(V379="","",V379/1000)</f>
        <v/>
      </c>
    </row>
    <row r="380" spans="1:23" x14ac:dyDescent="0.25">
      <c r="A380" s="15"/>
      <c r="B380" s="15"/>
      <c r="C380" s="15"/>
      <c r="D380" s="15"/>
      <c r="E380" s="15"/>
      <c r="F380" s="19" t="str">
        <f>IFERROR(VLOOKUP($E380,'POZ &amp; FİYAT'!$A$5:$C$44,3,FALSE),"")</f>
        <v/>
      </c>
      <c r="G380" s="15"/>
      <c r="H380" s="16"/>
      <c r="I380" s="16"/>
      <c r="J380" s="16"/>
      <c r="K380" s="16"/>
      <c r="L380" s="20" t="str">
        <f>IF($H380=8,PRODUCT($I380:$K380),"")</f>
        <v/>
      </c>
      <c r="M380" s="20" t="str">
        <f>IF($H380=10,PRODUCT($I380:$K380),"")</f>
        <v/>
      </c>
      <c r="N380" s="20" t="str">
        <f>IF($H380=12,PRODUCT($I380:$K380),"")</f>
        <v/>
      </c>
      <c r="O380" s="20" t="str">
        <f>IF($H380=14,PRODUCT($I380:$K380),"")</f>
        <v/>
      </c>
      <c r="P380" s="20" t="str">
        <f>IF($H380=16,PRODUCT($I380:$K380),"")</f>
        <v/>
      </c>
      <c r="Q380" s="20" t="str">
        <f>IF($H380=18,PRODUCT($I380:$K380),"")</f>
        <v/>
      </c>
      <c r="R380" s="20" t="str">
        <f>IF($H380=20,PRODUCT($I380:$K380),"")</f>
        <v/>
      </c>
      <c r="S380" s="20" t="str">
        <f>IF($H380=22,PRODUCT($I380:$K380),"")</f>
        <v/>
      </c>
      <c r="T380" s="20" t="str">
        <f>IF($H380=24,PRODUCT($I380:$K380),"")</f>
        <v/>
      </c>
      <c r="U380" s="20" t="str">
        <f>IF(COUNT($I380:$K380)=0,"",PRODUCT($I380:$K380))</f>
        <v/>
      </c>
      <c r="V380" s="20" t="str">
        <f>IF($H380="","",U380*$H380^2/162)</f>
        <v/>
      </c>
      <c r="W380" s="24" t="str">
        <f>IF(V380="","",V380/1000)</f>
        <v/>
      </c>
    </row>
    <row r="381" spans="1:23" x14ac:dyDescent="0.25">
      <c r="A381" s="17"/>
      <c r="B381" s="17"/>
      <c r="C381" s="17"/>
      <c r="D381" s="17"/>
      <c r="E381" s="17"/>
      <c r="F381" s="19" t="str">
        <f>IFERROR(VLOOKUP($E381,'POZ &amp; FİYAT'!$A$5:$C$44,3,FALSE),"")</f>
        <v/>
      </c>
      <c r="G381" s="17"/>
      <c r="H381" s="18"/>
      <c r="I381" s="18"/>
      <c r="J381" s="18"/>
      <c r="K381" s="18"/>
      <c r="L381" s="20" t="str">
        <f>IF($H381=8,PRODUCT($I381:$K381),"")</f>
        <v/>
      </c>
      <c r="M381" s="20" t="str">
        <f>IF($H381=10,PRODUCT($I381:$K381),"")</f>
        <v/>
      </c>
      <c r="N381" s="20" t="str">
        <f>IF($H381=12,PRODUCT($I381:$K381),"")</f>
        <v/>
      </c>
      <c r="O381" s="20" t="str">
        <f>IF($H381=14,PRODUCT($I381:$K381),"")</f>
        <v/>
      </c>
      <c r="P381" s="20" t="str">
        <f>IF($H381=16,PRODUCT($I381:$K381),"")</f>
        <v/>
      </c>
      <c r="Q381" s="20" t="str">
        <f>IF($H381=18,PRODUCT($I381:$K381),"")</f>
        <v/>
      </c>
      <c r="R381" s="20" t="str">
        <f>IF($H381=20,PRODUCT($I381:$K381),"")</f>
        <v/>
      </c>
      <c r="S381" s="20" t="str">
        <f>IF($H381=22,PRODUCT($I381:$K381),"")</f>
        <v/>
      </c>
      <c r="T381" s="20" t="str">
        <f>IF($H381=24,PRODUCT($I381:$K381),"")</f>
        <v/>
      </c>
      <c r="U381" s="20" t="str">
        <f>IF(COUNT($I381:$K381)=0,"",PRODUCT($I381:$K381))</f>
        <v/>
      </c>
      <c r="V381" s="20" t="str">
        <f>IF($H381="","",U381*$H381^2/162)</f>
        <v/>
      </c>
      <c r="W381" s="24" t="str">
        <f>IF(V381="","",V381/1000)</f>
        <v/>
      </c>
    </row>
    <row r="382" spans="1:23" x14ac:dyDescent="0.25">
      <c r="A382" s="15"/>
      <c r="B382" s="15"/>
      <c r="C382" s="15"/>
      <c r="D382" s="15"/>
      <c r="E382" s="15"/>
      <c r="F382" s="19" t="str">
        <f>IFERROR(VLOOKUP($E382,'POZ &amp; FİYAT'!$A$5:$C$44,3,FALSE),"")</f>
        <v/>
      </c>
      <c r="G382" s="15"/>
      <c r="H382" s="16"/>
      <c r="I382" s="16"/>
      <c r="J382" s="16"/>
      <c r="K382" s="16"/>
      <c r="L382" s="20" t="str">
        <f>IF($H382=8,PRODUCT($I382:$K382),"")</f>
        <v/>
      </c>
      <c r="M382" s="20" t="str">
        <f>IF($H382=10,PRODUCT($I382:$K382),"")</f>
        <v/>
      </c>
      <c r="N382" s="20" t="str">
        <f>IF($H382=12,PRODUCT($I382:$K382),"")</f>
        <v/>
      </c>
      <c r="O382" s="20" t="str">
        <f>IF($H382=14,PRODUCT($I382:$K382),"")</f>
        <v/>
      </c>
      <c r="P382" s="20" t="str">
        <f>IF($H382=16,PRODUCT($I382:$K382),"")</f>
        <v/>
      </c>
      <c r="Q382" s="20" t="str">
        <f>IF($H382=18,PRODUCT($I382:$K382),"")</f>
        <v/>
      </c>
      <c r="R382" s="20" t="str">
        <f>IF($H382=20,PRODUCT($I382:$K382),"")</f>
        <v/>
      </c>
      <c r="S382" s="20" t="str">
        <f>IF($H382=22,PRODUCT($I382:$K382),"")</f>
        <v/>
      </c>
      <c r="T382" s="20" t="str">
        <f>IF($H382=24,PRODUCT($I382:$K382),"")</f>
        <v/>
      </c>
      <c r="U382" s="20" t="str">
        <f>IF(COUNT($I382:$K382)=0,"",PRODUCT($I382:$K382))</f>
        <v/>
      </c>
      <c r="V382" s="20" t="str">
        <f>IF($H382="","",U382*$H382^2/162)</f>
        <v/>
      </c>
      <c r="W382" s="24" t="str">
        <f>IF(V382="","",V382/1000)</f>
        <v/>
      </c>
    </row>
    <row r="383" spans="1:23" x14ac:dyDescent="0.25">
      <c r="A383" s="17"/>
      <c r="B383" s="17"/>
      <c r="C383" s="17"/>
      <c r="D383" s="17"/>
      <c r="E383" s="17"/>
      <c r="F383" s="19" t="str">
        <f>IFERROR(VLOOKUP($E383,'POZ &amp; FİYAT'!$A$5:$C$44,3,FALSE),"")</f>
        <v/>
      </c>
      <c r="G383" s="17"/>
      <c r="H383" s="18"/>
      <c r="I383" s="18"/>
      <c r="J383" s="18"/>
      <c r="K383" s="18"/>
      <c r="L383" s="20" t="str">
        <f>IF($H383=8,PRODUCT($I383:$K383),"")</f>
        <v/>
      </c>
      <c r="M383" s="20" t="str">
        <f>IF($H383=10,PRODUCT($I383:$K383),"")</f>
        <v/>
      </c>
      <c r="N383" s="20" t="str">
        <f>IF($H383=12,PRODUCT($I383:$K383),"")</f>
        <v/>
      </c>
      <c r="O383" s="20" t="str">
        <f>IF($H383=14,PRODUCT($I383:$K383),"")</f>
        <v/>
      </c>
      <c r="P383" s="20" t="str">
        <f>IF($H383=16,PRODUCT($I383:$K383),"")</f>
        <v/>
      </c>
      <c r="Q383" s="20" t="str">
        <f>IF($H383=18,PRODUCT($I383:$K383),"")</f>
        <v/>
      </c>
      <c r="R383" s="20" t="str">
        <f>IF($H383=20,PRODUCT($I383:$K383),"")</f>
        <v/>
      </c>
      <c r="S383" s="20" t="str">
        <f>IF($H383=22,PRODUCT($I383:$K383),"")</f>
        <v/>
      </c>
      <c r="T383" s="20" t="str">
        <f>IF($H383=24,PRODUCT($I383:$K383),"")</f>
        <v/>
      </c>
      <c r="U383" s="20" t="str">
        <f>IF(COUNT($I383:$K383)=0,"",PRODUCT($I383:$K383))</f>
        <v/>
      </c>
      <c r="V383" s="20" t="str">
        <f>IF($H383="","",U383*$H383^2/162)</f>
        <v/>
      </c>
      <c r="W383" s="24" t="str">
        <f>IF(V383="","",V383/1000)</f>
        <v/>
      </c>
    </row>
    <row r="384" spans="1:23" x14ac:dyDescent="0.25">
      <c r="A384" s="15"/>
      <c r="B384" s="15"/>
      <c r="C384" s="15"/>
      <c r="D384" s="15"/>
      <c r="E384" s="15"/>
      <c r="F384" s="19" t="str">
        <f>IFERROR(VLOOKUP($E384,'POZ &amp; FİYAT'!$A$5:$C$44,3,FALSE),"")</f>
        <v/>
      </c>
      <c r="G384" s="15"/>
      <c r="H384" s="16"/>
      <c r="I384" s="16"/>
      <c r="J384" s="16"/>
      <c r="K384" s="16"/>
      <c r="L384" s="20" t="str">
        <f>IF($H384=8,PRODUCT($I384:$K384),"")</f>
        <v/>
      </c>
      <c r="M384" s="20" t="str">
        <f>IF($H384=10,PRODUCT($I384:$K384),"")</f>
        <v/>
      </c>
      <c r="N384" s="20" t="str">
        <f>IF($H384=12,PRODUCT($I384:$K384),"")</f>
        <v/>
      </c>
      <c r="O384" s="20" t="str">
        <f>IF($H384=14,PRODUCT($I384:$K384),"")</f>
        <v/>
      </c>
      <c r="P384" s="20" t="str">
        <f>IF($H384=16,PRODUCT($I384:$K384),"")</f>
        <v/>
      </c>
      <c r="Q384" s="20" t="str">
        <f>IF($H384=18,PRODUCT($I384:$K384),"")</f>
        <v/>
      </c>
      <c r="R384" s="20" t="str">
        <f>IF($H384=20,PRODUCT($I384:$K384),"")</f>
        <v/>
      </c>
      <c r="S384" s="20" t="str">
        <f>IF($H384=22,PRODUCT($I384:$K384),"")</f>
        <v/>
      </c>
      <c r="T384" s="20" t="str">
        <f>IF($H384=24,PRODUCT($I384:$K384),"")</f>
        <v/>
      </c>
      <c r="U384" s="20" t="str">
        <f>IF(COUNT($I384:$K384)=0,"",PRODUCT($I384:$K384))</f>
        <v/>
      </c>
      <c r="V384" s="20" t="str">
        <f>IF($H384="","",U384*$H384^2/162)</f>
        <v/>
      </c>
      <c r="W384" s="24" t="str">
        <f>IF(V384="","",V384/1000)</f>
        <v/>
      </c>
    </row>
    <row r="385" spans="1:23" x14ac:dyDescent="0.25">
      <c r="A385" s="17"/>
      <c r="B385" s="17"/>
      <c r="C385" s="17"/>
      <c r="D385" s="17"/>
      <c r="E385" s="17"/>
      <c r="F385" s="19" t="str">
        <f>IFERROR(VLOOKUP($E385,'POZ &amp; FİYAT'!$A$5:$C$44,3,FALSE),"")</f>
        <v/>
      </c>
      <c r="G385" s="17"/>
      <c r="H385" s="18"/>
      <c r="I385" s="18"/>
      <c r="J385" s="18"/>
      <c r="K385" s="18"/>
      <c r="L385" s="20" t="str">
        <f>IF($H385=8,PRODUCT($I385:$K385),"")</f>
        <v/>
      </c>
      <c r="M385" s="20" t="str">
        <f>IF($H385=10,PRODUCT($I385:$K385),"")</f>
        <v/>
      </c>
      <c r="N385" s="20" t="str">
        <f>IF($H385=12,PRODUCT($I385:$K385),"")</f>
        <v/>
      </c>
      <c r="O385" s="20" t="str">
        <f>IF($H385=14,PRODUCT($I385:$K385),"")</f>
        <v/>
      </c>
      <c r="P385" s="20" t="str">
        <f>IF($H385=16,PRODUCT($I385:$K385),"")</f>
        <v/>
      </c>
      <c r="Q385" s="20" t="str">
        <f>IF($H385=18,PRODUCT($I385:$K385),"")</f>
        <v/>
      </c>
      <c r="R385" s="20" t="str">
        <f>IF($H385=20,PRODUCT($I385:$K385),"")</f>
        <v/>
      </c>
      <c r="S385" s="20" t="str">
        <f>IF($H385=22,PRODUCT($I385:$K385),"")</f>
        <v/>
      </c>
      <c r="T385" s="20" t="str">
        <f>IF($H385=24,PRODUCT($I385:$K385),"")</f>
        <v/>
      </c>
      <c r="U385" s="20" t="str">
        <f>IF(COUNT($I385:$K385)=0,"",PRODUCT($I385:$K385))</f>
        <v/>
      </c>
      <c r="V385" s="20" t="str">
        <f>IF($H385="","",U385*$H385^2/162)</f>
        <v/>
      </c>
      <c r="W385" s="24" t="str">
        <f>IF(V385="","",V385/1000)</f>
        <v/>
      </c>
    </row>
    <row r="386" spans="1:23" x14ac:dyDescent="0.25">
      <c r="A386" s="15"/>
      <c r="B386" s="15"/>
      <c r="C386" s="15"/>
      <c r="D386" s="15"/>
      <c r="E386" s="15"/>
      <c r="F386" s="19" t="str">
        <f>IFERROR(VLOOKUP($E386,'POZ &amp; FİYAT'!$A$5:$C$44,3,FALSE),"")</f>
        <v/>
      </c>
      <c r="G386" s="15"/>
      <c r="H386" s="16"/>
      <c r="I386" s="16"/>
      <c r="J386" s="16"/>
      <c r="K386" s="16"/>
      <c r="L386" s="20" t="str">
        <f>IF($H386=8,PRODUCT($I386:$K386),"")</f>
        <v/>
      </c>
      <c r="M386" s="20" t="str">
        <f>IF($H386=10,PRODUCT($I386:$K386),"")</f>
        <v/>
      </c>
      <c r="N386" s="20" t="str">
        <f>IF($H386=12,PRODUCT($I386:$K386),"")</f>
        <v/>
      </c>
      <c r="O386" s="20" t="str">
        <f>IF($H386=14,PRODUCT($I386:$K386),"")</f>
        <v/>
      </c>
      <c r="P386" s="20" t="str">
        <f>IF($H386=16,PRODUCT($I386:$K386),"")</f>
        <v/>
      </c>
      <c r="Q386" s="20" t="str">
        <f>IF($H386=18,PRODUCT($I386:$K386),"")</f>
        <v/>
      </c>
      <c r="R386" s="20" t="str">
        <f>IF($H386=20,PRODUCT($I386:$K386),"")</f>
        <v/>
      </c>
      <c r="S386" s="20" t="str">
        <f>IF($H386=22,PRODUCT($I386:$K386),"")</f>
        <v/>
      </c>
      <c r="T386" s="20" t="str">
        <f>IF($H386=24,PRODUCT($I386:$K386),"")</f>
        <v/>
      </c>
      <c r="U386" s="20" t="str">
        <f>IF(COUNT($I386:$K386)=0,"",PRODUCT($I386:$K386))</f>
        <v/>
      </c>
      <c r="V386" s="20" t="str">
        <f>IF($H386="","",U386*$H386^2/162)</f>
        <v/>
      </c>
      <c r="W386" s="24" t="str">
        <f>IF(V386="","",V386/1000)</f>
        <v/>
      </c>
    </row>
    <row r="387" spans="1:23" x14ac:dyDescent="0.25">
      <c r="A387" s="17"/>
      <c r="B387" s="17"/>
      <c r="C387" s="17"/>
      <c r="D387" s="17"/>
      <c r="E387" s="17"/>
      <c r="F387" s="19" t="str">
        <f>IFERROR(VLOOKUP($E387,'POZ &amp; FİYAT'!$A$5:$C$44,3,FALSE),"")</f>
        <v/>
      </c>
      <c r="G387" s="17"/>
      <c r="H387" s="18"/>
      <c r="I387" s="18"/>
      <c r="J387" s="18"/>
      <c r="K387" s="18"/>
      <c r="L387" s="20" t="str">
        <f>IF($H387=8,PRODUCT($I387:$K387),"")</f>
        <v/>
      </c>
      <c r="M387" s="20" t="str">
        <f>IF($H387=10,PRODUCT($I387:$K387),"")</f>
        <v/>
      </c>
      <c r="N387" s="20" t="str">
        <f>IF($H387=12,PRODUCT($I387:$K387),"")</f>
        <v/>
      </c>
      <c r="O387" s="20" t="str">
        <f>IF($H387=14,PRODUCT($I387:$K387),"")</f>
        <v/>
      </c>
      <c r="P387" s="20" t="str">
        <f>IF($H387=16,PRODUCT($I387:$K387),"")</f>
        <v/>
      </c>
      <c r="Q387" s="20" t="str">
        <f>IF($H387=18,PRODUCT($I387:$K387),"")</f>
        <v/>
      </c>
      <c r="R387" s="20" t="str">
        <f>IF($H387=20,PRODUCT($I387:$K387),"")</f>
        <v/>
      </c>
      <c r="S387" s="20" t="str">
        <f>IF($H387=22,PRODUCT($I387:$K387),"")</f>
        <v/>
      </c>
      <c r="T387" s="20" t="str">
        <f>IF($H387=24,PRODUCT($I387:$K387),"")</f>
        <v/>
      </c>
      <c r="U387" s="20" t="str">
        <f>IF(COUNT($I387:$K387)=0,"",PRODUCT($I387:$K387))</f>
        <v/>
      </c>
      <c r="V387" s="20" t="str">
        <f>IF($H387="","",U387*$H387^2/162)</f>
        <v/>
      </c>
      <c r="W387" s="24" t="str">
        <f>IF(V387="","",V387/1000)</f>
        <v/>
      </c>
    </row>
    <row r="388" spans="1:23" x14ac:dyDescent="0.25">
      <c r="A388" s="15"/>
      <c r="B388" s="15"/>
      <c r="C388" s="15"/>
      <c r="D388" s="15"/>
      <c r="E388" s="15"/>
      <c r="F388" s="19" t="str">
        <f>IFERROR(VLOOKUP($E388,'POZ &amp; FİYAT'!$A$5:$C$44,3,FALSE),"")</f>
        <v/>
      </c>
      <c r="G388" s="15"/>
      <c r="H388" s="16"/>
      <c r="I388" s="16"/>
      <c r="J388" s="16"/>
      <c r="K388" s="16"/>
      <c r="L388" s="20" t="str">
        <f>IF($H388=8,PRODUCT($I388:$K388),"")</f>
        <v/>
      </c>
      <c r="M388" s="20" t="str">
        <f>IF($H388=10,PRODUCT($I388:$K388),"")</f>
        <v/>
      </c>
      <c r="N388" s="20" t="str">
        <f>IF($H388=12,PRODUCT($I388:$K388),"")</f>
        <v/>
      </c>
      <c r="O388" s="20" t="str">
        <f>IF($H388=14,PRODUCT($I388:$K388),"")</f>
        <v/>
      </c>
      <c r="P388" s="20" t="str">
        <f>IF($H388=16,PRODUCT($I388:$K388),"")</f>
        <v/>
      </c>
      <c r="Q388" s="20" t="str">
        <f>IF($H388=18,PRODUCT($I388:$K388),"")</f>
        <v/>
      </c>
      <c r="R388" s="20" t="str">
        <f>IF($H388=20,PRODUCT($I388:$K388),"")</f>
        <v/>
      </c>
      <c r="S388" s="20" t="str">
        <f>IF($H388=22,PRODUCT($I388:$K388),"")</f>
        <v/>
      </c>
      <c r="T388" s="20" t="str">
        <f>IF($H388=24,PRODUCT($I388:$K388),"")</f>
        <v/>
      </c>
      <c r="U388" s="20" t="str">
        <f>IF(COUNT($I388:$K388)=0,"",PRODUCT($I388:$K388))</f>
        <v/>
      </c>
      <c r="V388" s="20" t="str">
        <f>IF($H388="","",U388*$H388^2/162)</f>
        <v/>
      </c>
      <c r="W388" s="24" t="str">
        <f>IF(V388="","",V388/1000)</f>
        <v/>
      </c>
    </row>
    <row r="389" spans="1:23" x14ac:dyDescent="0.25">
      <c r="A389" s="17"/>
      <c r="B389" s="17"/>
      <c r="C389" s="17"/>
      <c r="D389" s="17"/>
      <c r="E389" s="17"/>
      <c r="F389" s="19" t="str">
        <f>IFERROR(VLOOKUP($E389,'POZ &amp; FİYAT'!$A$5:$C$44,3,FALSE),"")</f>
        <v/>
      </c>
      <c r="G389" s="17"/>
      <c r="H389" s="18"/>
      <c r="I389" s="18"/>
      <c r="J389" s="18"/>
      <c r="K389" s="18"/>
      <c r="L389" s="20" t="str">
        <f>IF($H389=8,PRODUCT($I389:$K389),"")</f>
        <v/>
      </c>
      <c r="M389" s="20" t="str">
        <f>IF($H389=10,PRODUCT($I389:$K389),"")</f>
        <v/>
      </c>
      <c r="N389" s="20" t="str">
        <f>IF($H389=12,PRODUCT($I389:$K389),"")</f>
        <v/>
      </c>
      <c r="O389" s="20" t="str">
        <f>IF($H389=14,PRODUCT($I389:$K389),"")</f>
        <v/>
      </c>
      <c r="P389" s="20" t="str">
        <f>IF($H389=16,PRODUCT($I389:$K389),"")</f>
        <v/>
      </c>
      <c r="Q389" s="20" t="str">
        <f>IF($H389=18,PRODUCT($I389:$K389),"")</f>
        <v/>
      </c>
      <c r="R389" s="20" t="str">
        <f>IF($H389=20,PRODUCT($I389:$K389),"")</f>
        <v/>
      </c>
      <c r="S389" s="20" t="str">
        <f>IF($H389=22,PRODUCT($I389:$K389),"")</f>
        <v/>
      </c>
      <c r="T389" s="20" t="str">
        <f>IF($H389=24,PRODUCT($I389:$K389),"")</f>
        <v/>
      </c>
      <c r="U389" s="20" t="str">
        <f>IF(COUNT($I389:$K389)=0,"",PRODUCT($I389:$K389))</f>
        <v/>
      </c>
      <c r="V389" s="20" t="str">
        <f>IF($H389="","",U389*$H389^2/162)</f>
        <v/>
      </c>
      <c r="W389" s="24" t="str">
        <f>IF(V389="","",V389/1000)</f>
        <v/>
      </c>
    </row>
    <row r="390" spans="1:23" x14ac:dyDescent="0.25">
      <c r="A390" s="15"/>
      <c r="B390" s="15"/>
      <c r="C390" s="15"/>
      <c r="D390" s="15"/>
      <c r="E390" s="15"/>
      <c r="F390" s="19" t="str">
        <f>IFERROR(VLOOKUP($E390,'POZ &amp; FİYAT'!$A$5:$C$44,3,FALSE),"")</f>
        <v/>
      </c>
      <c r="G390" s="15"/>
      <c r="H390" s="16"/>
      <c r="I390" s="16"/>
      <c r="J390" s="16"/>
      <c r="K390" s="16"/>
      <c r="L390" s="20" t="str">
        <f>IF($H390=8,PRODUCT($I390:$K390),"")</f>
        <v/>
      </c>
      <c r="M390" s="20" t="str">
        <f>IF($H390=10,PRODUCT($I390:$K390),"")</f>
        <v/>
      </c>
      <c r="N390" s="20" t="str">
        <f>IF($H390=12,PRODUCT($I390:$K390),"")</f>
        <v/>
      </c>
      <c r="O390" s="20" t="str">
        <f>IF($H390=14,PRODUCT($I390:$K390),"")</f>
        <v/>
      </c>
      <c r="P390" s="20" t="str">
        <f>IF($H390=16,PRODUCT($I390:$K390),"")</f>
        <v/>
      </c>
      <c r="Q390" s="20" t="str">
        <f>IF($H390=18,PRODUCT($I390:$K390),"")</f>
        <v/>
      </c>
      <c r="R390" s="20" t="str">
        <f>IF($H390=20,PRODUCT($I390:$K390),"")</f>
        <v/>
      </c>
      <c r="S390" s="20" t="str">
        <f>IF($H390=22,PRODUCT($I390:$K390),"")</f>
        <v/>
      </c>
      <c r="T390" s="20" t="str">
        <f>IF($H390=24,PRODUCT($I390:$K390),"")</f>
        <v/>
      </c>
      <c r="U390" s="20" t="str">
        <f>IF(COUNT($I390:$K390)=0,"",PRODUCT($I390:$K390))</f>
        <v/>
      </c>
      <c r="V390" s="20" t="str">
        <f>IF($H390="","",U390*$H390^2/162)</f>
        <v/>
      </c>
      <c r="W390" s="24" t="str">
        <f>IF(V390="","",V390/1000)</f>
        <v/>
      </c>
    </row>
    <row r="391" spans="1:23" x14ac:dyDescent="0.25">
      <c r="A391" s="17"/>
      <c r="B391" s="17"/>
      <c r="C391" s="17"/>
      <c r="D391" s="17"/>
      <c r="E391" s="17"/>
      <c r="F391" s="19" t="str">
        <f>IFERROR(VLOOKUP($E391,'POZ &amp; FİYAT'!$A$5:$C$44,3,FALSE),"")</f>
        <v/>
      </c>
      <c r="G391" s="17"/>
      <c r="H391" s="18"/>
      <c r="I391" s="18"/>
      <c r="J391" s="18"/>
      <c r="K391" s="18"/>
      <c r="L391" s="20" t="str">
        <f>IF($H391=8,PRODUCT($I391:$K391),"")</f>
        <v/>
      </c>
      <c r="M391" s="20" t="str">
        <f>IF($H391=10,PRODUCT($I391:$K391),"")</f>
        <v/>
      </c>
      <c r="N391" s="20" t="str">
        <f>IF($H391=12,PRODUCT($I391:$K391),"")</f>
        <v/>
      </c>
      <c r="O391" s="20" t="str">
        <f>IF($H391=14,PRODUCT($I391:$K391),"")</f>
        <v/>
      </c>
      <c r="P391" s="20" t="str">
        <f>IF($H391=16,PRODUCT($I391:$K391),"")</f>
        <v/>
      </c>
      <c r="Q391" s="20" t="str">
        <f>IF($H391=18,PRODUCT($I391:$K391),"")</f>
        <v/>
      </c>
      <c r="R391" s="20" t="str">
        <f>IF($H391=20,PRODUCT($I391:$K391),"")</f>
        <v/>
      </c>
      <c r="S391" s="20" t="str">
        <f>IF($H391=22,PRODUCT($I391:$K391),"")</f>
        <v/>
      </c>
      <c r="T391" s="20" t="str">
        <f>IF($H391=24,PRODUCT($I391:$K391),"")</f>
        <v/>
      </c>
      <c r="U391" s="20" t="str">
        <f>IF(COUNT($I391:$K391)=0,"",PRODUCT($I391:$K391))</f>
        <v/>
      </c>
      <c r="V391" s="20" t="str">
        <f>IF($H391="","",U391*$H391^2/162)</f>
        <v/>
      </c>
      <c r="W391" s="24" t="str">
        <f>IF(V391="","",V391/1000)</f>
        <v/>
      </c>
    </row>
    <row r="392" spans="1:23" x14ac:dyDescent="0.25">
      <c r="A392" s="15"/>
      <c r="B392" s="15"/>
      <c r="C392" s="15"/>
      <c r="D392" s="15"/>
      <c r="E392" s="15"/>
      <c r="F392" s="19" t="str">
        <f>IFERROR(VLOOKUP($E392,'POZ &amp; FİYAT'!$A$5:$C$44,3,FALSE),"")</f>
        <v/>
      </c>
      <c r="G392" s="15"/>
      <c r="H392" s="16"/>
      <c r="I392" s="16"/>
      <c r="J392" s="16"/>
      <c r="K392" s="16"/>
      <c r="L392" s="20" t="str">
        <f>IF($H392=8,PRODUCT($I392:$K392),"")</f>
        <v/>
      </c>
      <c r="M392" s="20" t="str">
        <f>IF($H392=10,PRODUCT($I392:$K392),"")</f>
        <v/>
      </c>
      <c r="N392" s="20" t="str">
        <f>IF($H392=12,PRODUCT($I392:$K392),"")</f>
        <v/>
      </c>
      <c r="O392" s="20" t="str">
        <f>IF($H392=14,PRODUCT($I392:$K392),"")</f>
        <v/>
      </c>
      <c r="P392" s="20" t="str">
        <f>IF($H392=16,PRODUCT($I392:$K392),"")</f>
        <v/>
      </c>
      <c r="Q392" s="20" t="str">
        <f>IF($H392=18,PRODUCT($I392:$K392),"")</f>
        <v/>
      </c>
      <c r="R392" s="20" t="str">
        <f>IF($H392=20,PRODUCT($I392:$K392),"")</f>
        <v/>
      </c>
      <c r="S392" s="20" t="str">
        <f>IF($H392=22,PRODUCT($I392:$K392),"")</f>
        <v/>
      </c>
      <c r="T392" s="20" t="str">
        <f>IF($H392=24,PRODUCT($I392:$K392),"")</f>
        <v/>
      </c>
      <c r="U392" s="20" t="str">
        <f>IF(COUNT($I392:$K392)=0,"",PRODUCT($I392:$K392))</f>
        <v/>
      </c>
      <c r="V392" s="20" t="str">
        <f>IF($H392="","",U392*$H392^2/162)</f>
        <v/>
      </c>
      <c r="W392" s="24" t="str">
        <f>IF(V392="","",V392/1000)</f>
        <v/>
      </c>
    </row>
    <row r="393" spans="1:23" x14ac:dyDescent="0.25">
      <c r="A393" s="17"/>
      <c r="B393" s="17"/>
      <c r="C393" s="17"/>
      <c r="D393" s="17"/>
      <c r="E393" s="17"/>
      <c r="F393" s="19" t="str">
        <f>IFERROR(VLOOKUP($E393,'POZ &amp; FİYAT'!$A$5:$C$44,3,FALSE),"")</f>
        <v/>
      </c>
      <c r="G393" s="17"/>
      <c r="H393" s="18"/>
      <c r="I393" s="18"/>
      <c r="J393" s="18"/>
      <c r="K393" s="18"/>
      <c r="L393" s="20" t="str">
        <f>IF($H393=8,PRODUCT($I393:$K393),"")</f>
        <v/>
      </c>
      <c r="M393" s="20" t="str">
        <f>IF($H393=10,PRODUCT($I393:$K393),"")</f>
        <v/>
      </c>
      <c r="N393" s="20" t="str">
        <f>IF($H393=12,PRODUCT($I393:$K393),"")</f>
        <v/>
      </c>
      <c r="O393" s="20" t="str">
        <f>IF($H393=14,PRODUCT($I393:$K393),"")</f>
        <v/>
      </c>
      <c r="P393" s="20" t="str">
        <f>IF($H393=16,PRODUCT($I393:$K393),"")</f>
        <v/>
      </c>
      <c r="Q393" s="20" t="str">
        <f>IF($H393=18,PRODUCT($I393:$K393),"")</f>
        <v/>
      </c>
      <c r="R393" s="20" t="str">
        <f>IF($H393=20,PRODUCT($I393:$K393),"")</f>
        <v/>
      </c>
      <c r="S393" s="20" t="str">
        <f>IF($H393=22,PRODUCT($I393:$K393),"")</f>
        <v/>
      </c>
      <c r="T393" s="20" t="str">
        <f>IF($H393=24,PRODUCT($I393:$K393),"")</f>
        <v/>
      </c>
      <c r="U393" s="20" t="str">
        <f>IF(COUNT($I393:$K393)=0,"",PRODUCT($I393:$K393))</f>
        <v/>
      </c>
      <c r="V393" s="20" t="str">
        <f>IF($H393="","",U393*$H393^2/162)</f>
        <v/>
      </c>
      <c r="W393" s="24" t="str">
        <f>IF(V393="","",V393/1000)</f>
        <v/>
      </c>
    </row>
    <row r="394" spans="1:23" x14ac:dyDescent="0.25">
      <c r="A394" s="15"/>
      <c r="B394" s="15"/>
      <c r="C394" s="15"/>
      <c r="D394" s="15"/>
      <c r="E394" s="15"/>
      <c r="F394" s="19" t="str">
        <f>IFERROR(VLOOKUP($E394,'POZ &amp; FİYAT'!$A$5:$C$44,3,FALSE),"")</f>
        <v/>
      </c>
      <c r="G394" s="15"/>
      <c r="H394" s="16"/>
      <c r="I394" s="16"/>
      <c r="J394" s="16"/>
      <c r="K394" s="16"/>
      <c r="L394" s="20" t="str">
        <f>IF($H394=8,PRODUCT($I394:$K394),"")</f>
        <v/>
      </c>
      <c r="M394" s="20" t="str">
        <f>IF($H394=10,PRODUCT($I394:$K394),"")</f>
        <v/>
      </c>
      <c r="N394" s="20" t="str">
        <f>IF($H394=12,PRODUCT($I394:$K394),"")</f>
        <v/>
      </c>
      <c r="O394" s="20" t="str">
        <f>IF($H394=14,PRODUCT($I394:$K394),"")</f>
        <v/>
      </c>
      <c r="P394" s="20" t="str">
        <f>IF($H394=16,PRODUCT($I394:$K394),"")</f>
        <v/>
      </c>
      <c r="Q394" s="20" t="str">
        <f>IF($H394=18,PRODUCT($I394:$K394),"")</f>
        <v/>
      </c>
      <c r="R394" s="20" t="str">
        <f>IF($H394=20,PRODUCT($I394:$K394),"")</f>
        <v/>
      </c>
      <c r="S394" s="20" t="str">
        <f>IF($H394=22,PRODUCT($I394:$K394),"")</f>
        <v/>
      </c>
      <c r="T394" s="20" t="str">
        <f>IF($H394=24,PRODUCT($I394:$K394),"")</f>
        <v/>
      </c>
      <c r="U394" s="20" t="str">
        <f>IF(COUNT($I394:$K394)=0,"",PRODUCT($I394:$K394))</f>
        <v/>
      </c>
      <c r="V394" s="20" t="str">
        <f>IF($H394="","",U394*$H394^2/162)</f>
        <v/>
      </c>
      <c r="W394" s="24" t="str">
        <f>IF(V394="","",V394/1000)</f>
        <v/>
      </c>
    </row>
    <row r="395" spans="1:23" x14ac:dyDescent="0.25">
      <c r="A395" s="17"/>
      <c r="B395" s="17"/>
      <c r="C395" s="17"/>
      <c r="D395" s="17"/>
      <c r="E395" s="17"/>
      <c r="F395" s="19" t="str">
        <f>IFERROR(VLOOKUP($E395,'POZ &amp; FİYAT'!$A$5:$C$44,3,FALSE),"")</f>
        <v/>
      </c>
      <c r="G395" s="17"/>
      <c r="H395" s="18"/>
      <c r="I395" s="18"/>
      <c r="J395" s="18"/>
      <c r="K395" s="18"/>
      <c r="L395" s="20" t="str">
        <f>IF($H395=8,PRODUCT($I395:$K395),"")</f>
        <v/>
      </c>
      <c r="M395" s="20" t="str">
        <f>IF($H395=10,PRODUCT($I395:$K395),"")</f>
        <v/>
      </c>
      <c r="N395" s="20" t="str">
        <f>IF($H395=12,PRODUCT($I395:$K395),"")</f>
        <v/>
      </c>
      <c r="O395" s="20" t="str">
        <f>IF($H395=14,PRODUCT($I395:$K395),"")</f>
        <v/>
      </c>
      <c r="P395" s="20" t="str">
        <f>IF($H395=16,PRODUCT($I395:$K395),"")</f>
        <v/>
      </c>
      <c r="Q395" s="20" t="str">
        <f>IF($H395=18,PRODUCT($I395:$K395),"")</f>
        <v/>
      </c>
      <c r="R395" s="20" t="str">
        <f>IF($H395=20,PRODUCT($I395:$K395),"")</f>
        <v/>
      </c>
      <c r="S395" s="20" t="str">
        <f>IF($H395=22,PRODUCT($I395:$K395),"")</f>
        <v/>
      </c>
      <c r="T395" s="20" t="str">
        <f>IF($H395=24,PRODUCT($I395:$K395),"")</f>
        <v/>
      </c>
      <c r="U395" s="20" t="str">
        <f>IF(COUNT($I395:$K395)=0,"",PRODUCT($I395:$K395))</f>
        <v/>
      </c>
      <c r="V395" s="20" t="str">
        <f>IF($H395="","",U395*$H395^2/162)</f>
        <v/>
      </c>
      <c r="W395" s="24" t="str">
        <f>IF(V395="","",V395/1000)</f>
        <v/>
      </c>
    </row>
    <row r="396" spans="1:23" x14ac:dyDescent="0.25">
      <c r="A396" s="15"/>
      <c r="B396" s="15"/>
      <c r="C396" s="15"/>
      <c r="D396" s="15"/>
      <c r="E396" s="15"/>
      <c r="F396" s="19" t="str">
        <f>IFERROR(VLOOKUP($E396,'POZ &amp; FİYAT'!$A$5:$C$44,3,FALSE),"")</f>
        <v/>
      </c>
      <c r="G396" s="15"/>
      <c r="H396" s="16"/>
      <c r="I396" s="16"/>
      <c r="J396" s="16"/>
      <c r="K396" s="16"/>
      <c r="L396" s="20" t="str">
        <f>IF($H396=8,PRODUCT($I396:$K396),"")</f>
        <v/>
      </c>
      <c r="M396" s="20" t="str">
        <f>IF($H396=10,PRODUCT($I396:$K396),"")</f>
        <v/>
      </c>
      <c r="N396" s="20" t="str">
        <f>IF($H396=12,PRODUCT($I396:$K396),"")</f>
        <v/>
      </c>
      <c r="O396" s="20" t="str">
        <f>IF($H396=14,PRODUCT($I396:$K396),"")</f>
        <v/>
      </c>
      <c r="P396" s="20" t="str">
        <f>IF($H396=16,PRODUCT($I396:$K396),"")</f>
        <v/>
      </c>
      <c r="Q396" s="20" t="str">
        <f>IF($H396=18,PRODUCT($I396:$K396),"")</f>
        <v/>
      </c>
      <c r="R396" s="20" t="str">
        <f>IF($H396=20,PRODUCT($I396:$K396),"")</f>
        <v/>
      </c>
      <c r="S396" s="20" t="str">
        <f>IF($H396=22,PRODUCT($I396:$K396),"")</f>
        <v/>
      </c>
      <c r="T396" s="20" t="str">
        <f>IF($H396=24,PRODUCT($I396:$K396),"")</f>
        <v/>
      </c>
      <c r="U396" s="20" t="str">
        <f>IF(COUNT($I396:$K396)=0,"",PRODUCT($I396:$K396))</f>
        <v/>
      </c>
      <c r="V396" s="20" t="str">
        <f>IF($H396="","",U396*$H396^2/162)</f>
        <v/>
      </c>
      <c r="W396" s="24" t="str">
        <f>IF(V396="","",V396/1000)</f>
        <v/>
      </c>
    </row>
    <row r="397" spans="1:23" x14ac:dyDescent="0.25">
      <c r="A397" s="17"/>
      <c r="B397" s="17"/>
      <c r="C397" s="17"/>
      <c r="D397" s="17"/>
      <c r="E397" s="17"/>
      <c r="F397" s="19" t="str">
        <f>IFERROR(VLOOKUP($E397,'POZ &amp; FİYAT'!$A$5:$C$44,3,FALSE),"")</f>
        <v/>
      </c>
      <c r="G397" s="17"/>
      <c r="H397" s="18"/>
      <c r="I397" s="18"/>
      <c r="J397" s="18"/>
      <c r="K397" s="18"/>
      <c r="L397" s="20" t="str">
        <f>IF($H397=8,PRODUCT($I397:$K397),"")</f>
        <v/>
      </c>
      <c r="M397" s="20" t="str">
        <f>IF($H397=10,PRODUCT($I397:$K397),"")</f>
        <v/>
      </c>
      <c r="N397" s="20" t="str">
        <f>IF($H397=12,PRODUCT($I397:$K397),"")</f>
        <v/>
      </c>
      <c r="O397" s="20" t="str">
        <f>IF($H397=14,PRODUCT($I397:$K397),"")</f>
        <v/>
      </c>
      <c r="P397" s="20" t="str">
        <f>IF($H397=16,PRODUCT($I397:$K397),"")</f>
        <v/>
      </c>
      <c r="Q397" s="20" t="str">
        <f>IF($H397=18,PRODUCT($I397:$K397),"")</f>
        <v/>
      </c>
      <c r="R397" s="20" t="str">
        <f>IF($H397=20,PRODUCT($I397:$K397),"")</f>
        <v/>
      </c>
      <c r="S397" s="20" t="str">
        <f>IF($H397=22,PRODUCT($I397:$K397),"")</f>
        <v/>
      </c>
      <c r="T397" s="20" t="str">
        <f>IF($H397=24,PRODUCT($I397:$K397),"")</f>
        <v/>
      </c>
      <c r="U397" s="20" t="str">
        <f>IF(COUNT($I397:$K397)=0,"",PRODUCT($I397:$K397))</f>
        <v/>
      </c>
      <c r="V397" s="20" t="str">
        <f>IF($H397="","",U397*$H397^2/162)</f>
        <v/>
      </c>
      <c r="W397" s="24" t="str">
        <f>IF(V397="","",V397/1000)</f>
        <v/>
      </c>
    </row>
    <row r="398" spans="1:23" x14ac:dyDescent="0.25">
      <c r="A398" s="15"/>
      <c r="B398" s="15"/>
      <c r="C398" s="15"/>
      <c r="D398" s="15"/>
      <c r="E398" s="15"/>
      <c r="F398" s="19" t="str">
        <f>IFERROR(VLOOKUP($E398,'POZ &amp; FİYAT'!$A$5:$C$44,3,FALSE),"")</f>
        <v/>
      </c>
      <c r="G398" s="15"/>
      <c r="H398" s="16"/>
      <c r="I398" s="16"/>
      <c r="J398" s="16"/>
      <c r="K398" s="16"/>
      <c r="L398" s="20" t="str">
        <f>IF($H398=8,PRODUCT($I398:$K398),"")</f>
        <v/>
      </c>
      <c r="M398" s="20" t="str">
        <f>IF($H398=10,PRODUCT($I398:$K398),"")</f>
        <v/>
      </c>
      <c r="N398" s="20" t="str">
        <f>IF($H398=12,PRODUCT($I398:$K398),"")</f>
        <v/>
      </c>
      <c r="O398" s="20" t="str">
        <f>IF($H398=14,PRODUCT($I398:$K398),"")</f>
        <v/>
      </c>
      <c r="P398" s="20" t="str">
        <f>IF($H398=16,PRODUCT($I398:$K398),"")</f>
        <v/>
      </c>
      <c r="Q398" s="20" t="str">
        <f>IF($H398=18,PRODUCT($I398:$K398),"")</f>
        <v/>
      </c>
      <c r="R398" s="20" t="str">
        <f>IF($H398=20,PRODUCT($I398:$K398),"")</f>
        <v/>
      </c>
      <c r="S398" s="20" t="str">
        <f>IF($H398=22,PRODUCT($I398:$K398),"")</f>
        <v/>
      </c>
      <c r="T398" s="20" t="str">
        <f>IF($H398=24,PRODUCT($I398:$K398),"")</f>
        <v/>
      </c>
      <c r="U398" s="20" t="str">
        <f>IF(COUNT($I398:$K398)=0,"",PRODUCT($I398:$K398))</f>
        <v/>
      </c>
      <c r="V398" s="20" t="str">
        <f>IF($H398="","",U398*$H398^2/162)</f>
        <v/>
      </c>
      <c r="W398" s="24" t="str">
        <f>IF(V398="","",V398/1000)</f>
        <v/>
      </c>
    </row>
    <row r="399" spans="1:23" x14ac:dyDescent="0.25">
      <c r="A399" s="17"/>
      <c r="B399" s="17"/>
      <c r="C399" s="17"/>
      <c r="D399" s="17"/>
      <c r="E399" s="17"/>
      <c r="F399" s="19" t="str">
        <f>IFERROR(VLOOKUP($E399,'POZ &amp; FİYAT'!$A$5:$C$44,3,FALSE),"")</f>
        <v/>
      </c>
      <c r="G399" s="17"/>
      <c r="H399" s="18"/>
      <c r="I399" s="18"/>
      <c r="J399" s="18"/>
      <c r="K399" s="18"/>
      <c r="L399" s="20" t="str">
        <f>IF($H399=8,PRODUCT($I399:$K399),"")</f>
        <v/>
      </c>
      <c r="M399" s="20" t="str">
        <f>IF($H399=10,PRODUCT($I399:$K399),"")</f>
        <v/>
      </c>
      <c r="N399" s="20" t="str">
        <f>IF($H399=12,PRODUCT($I399:$K399),"")</f>
        <v/>
      </c>
      <c r="O399" s="20" t="str">
        <f>IF($H399=14,PRODUCT($I399:$K399),"")</f>
        <v/>
      </c>
      <c r="P399" s="20" t="str">
        <f>IF($H399=16,PRODUCT($I399:$K399),"")</f>
        <v/>
      </c>
      <c r="Q399" s="20" t="str">
        <f>IF($H399=18,PRODUCT($I399:$K399),"")</f>
        <v/>
      </c>
      <c r="R399" s="20" t="str">
        <f>IF($H399=20,PRODUCT($I399:$K399),"")</f>
        <v/>
      </c>
      <c r="S399" s="20" t="str">
        <f>IF($H399=22,PRODUCT($I399:$K399),"")</f>
        <v/>
      </c>
      <c r="T399" s="20" t="str">
        <f>IF($H399=24,PRODUCT($I399:$K399),"")</f>
        <v/>
      </c>
      <c r="U399" s="20" t="str">
        <f>IF(COUNT($I399:$K399)=0,"",PRODUCT($I399:$K399))</f>
        <v/>
      </c>
      <c r="V399" s="20" t="str">
        <f>IF($H399="","",U399*$H399^2/162)</f>
        <v/>
      </c>
      <c r="W399" s="24" t="str">
        <f>IF(V399="","",V399/1000)</f>
        <v/>
      </c>
    </row>
    <row r="400" spans="1:23" x14ac:dyDescent="0.25">
      <c r="A400" s="15"/>
      <c r="B400" s="15"/>
      <c r="C400" s="15"/>
      <c r="D400" s="15"/>
      <c r="E400" s="15"/>
      <c r="F400" s="19" t="str">
        <f>IFERROR(VLOOKUP($E400,'POZ &amp; FİYAT'!$A$5:$C$44,3,FALSE),"")</f>
        <v/>
      </c>
      <c r="G400" s="15"/>
      <c r="H400" s="16"/>
      <c r="I400" s="16"/>
      <c r="J400" s="16"/>
      <c r="K400" s="16"/>
      <c r="L400" s="20" t="str">
        <f>IF($H400=8,PRODUCT($I400:$K400),"")</f>
        <v/>
      </c>
      <c r="M400" s="20" t="str">
        <f>IF($H400=10,PRODUCT($I400:$K400),"")</f>
        <v/>
      </c>
      <c r="N400" s="20" t="str">
        <f>IF($H400=12,PRODUCT($I400:$K400),"")</f>
        <v/>
      </c>
      <c r="O400" s="20" t="str">
        <f>IF($H400=14,PRODUCT($I400:$K400),"")</f>
        <v/>
      </c>
      <c r="P400" s="20" t="str">
        <f>IF($H400=16,PRODUCT($I400:$K400),"")</f>
        <v/>
      </c>
      <c r="Q400" s="20" t="str">
        <f>IF($H400=18,PRODUCT($I400:$K400),"")</f>
        <v/>
      </c>
      <c r="R400" s="20" t="str">
        <f>IF($H400=20,PRODUCT($I400:$K400),"")</f>
        <v/>
      </c>
      <c r="S400" s="20" t="str">
        <f>IF($H400=22,PRODUCT($I400:$K400),"")</f>
        <v/>
      </c>
      <c r="T400" s="20" t="str">
        <f>IF($H400=24,PRODUCT($I400:$K400),"")</f>
        <v/>
      </c>
      <c r="U400" s="20" t="str">
        <f>IF(COUNT($I400:$K400)=0,"",PRODUCT($I400:$K400))</f>
        <v/>
      </c>
      <c r="V400" s="20" t="str">
        <f>IF($H400="","",U400*$H400^2/162)</f>
        <v/>
      </c>
      <c r="W400" s="24" t="str">
        <f>IF(V400="","",V400/1000)</f>
        <v/>
      </c>
    </row>
    <row r="401" spans="1:23" x14ac:dyDescent="0.25">
      <c r="A401" s="17"/>
      <c r="B401" s="17"/>
      <c r="C401" s="17"/>
      <c r="D401" s="17"/>
      <c r="E401" s="17"/>
      <c r="F401" s="19" t="str">
        <f>IFERROR(VLOOKUP($E401,'POZ &amp; FİYAT'!$A$5:$C$44,3,FALSE),"")</f>
        <v/>
      </c>
      <c r="G401" s="17"/>
      <c r="H401" s="18"/>
      <c r="I401" s="18"/>
      <c r="J401" s="18"/>
      <c r="K401" s="18"/>
      <c r="L401" s="20" t="str">
        <f>IF($H401=8,PRODUCT($I401:$K401),"")</f>
        <v/>
      </c>
      <c r="M401" s="20" t="str">
        <f>IF($H401=10,PRODUCT($I401:$K401),"")</f>
        <v/>
      </c>
      <c r="N401" s="20" t="str">
        <f>IF($H401=12,PRODUCT($I401:$K401),"")</f>
        <v/>
      </c>
      <c r="O401" s="20" t="str">
        <f>IF($H401=14,PRODUCT($I401:$K401),"")</f>
        <v/>
      </c>
      <c r="P401" s="20" t="str">
        <f>IF($H401=16,PRODUCT($I401:$K401),"")</f>
        <v/>
      </c>
      <c r="Q401" s="20" t="str">
        <f>IF($H401=18,PRODUCT($I401:$K401),"")</f>
        <v/>
      </c>
      <c r="R401" s="20" t="str">
        <f>IF($H401=20,PRODUCT($I401:$K401),"")</f>
        <v/>
      </c>
      <c r="S401" s="20" t="str">
        <f>IF($H401=22,PRODUCT($I401:$K401),"")</f>
        <v/>
      </c>
      <c r="T401" s="20" t="str">
        <f>IF($H401=24,PRODUCT($I401:$K401),"")</f>
        <v/>
      </c>
      <c r="U401" s="20" t="str">
        <f>IF(COUNT($I401:$K401)=0,"",PRODUCT($I401:$K401))</f>
        <v/>
      </c>
      <c r="V401" s="20" t="str">
        <f>IF($H401="","",U401*$H401^2/162)</f>
        <v/>
      </c>
      <c r="W401" s="24" t="str">
        <f>IF(V401="","",V401/1000)</f>
        <v/>
      </c>
    </row>
    <row r="402" spans="1:23" x14ac:dyDescent="0.25">
      <c r="A402" s="15"/>
      <c r="B402" s="15"/>
      <c r="C402" s="15"/>
      <c r="D402" s="15"/>
      <c r="E402" s="15"/>
      <c r="F402" s="19" t="str">
        <f>IFERROR(VLOOKUP($E402,'POZ &amp; FİYAT'!$A$5:$C$44,3,FALSE),"")</f>
        <v/>
      </c>
      <c r="G402" s="15"/>
      <c r="H402" s="16"/>
      <c r="I402" s="16"/>
      <c r="J402" s="16"/>
      <c r="K402" s="16"/>
      <c r="L402" s="20" t="str">
        <f>IF($H402=8,PRODUCT($I402:$K402),"")</f>
        <v/>
      </c>
      <c r="M402" s="20" t="str">
        <f>IF($H402=10,PRODUCT($I402:$K402),"")</f>
        <v/>
      </c>
      <c r="N402" s="20" t="str">
        <f>IF($H402=12,PRODUCT($I402:$K402),"")</f>
        <v/>
      </c>
      <c r="O402" s="20" t="str">
        <f>IF($H402=14,PRODUCT($I402:$K402),"")</f>
        <v/>
      </c>
      <c r="P402" s="20" t="str">
        <f>IF($H402=16,PRODUCT($I402:$K402),"")</f>
        <v/>
      </c>
      <c r="Q402" s="20" t="str">
        <f>IF($H402=18,PRODUCT($I402:$K402),"")</f>
        <v/>
      </c>
      <c r="R402" s="20" t="str">
        <f>IF($H402=20,PRODUCT($I402:$K402),"")</f>
        <v/>
      </c>
      <c r="S402" s="20" t="str">
        <f>IF($H402=22,PRODUCT($I402:$K402),"")</f>
        <v/>
      </c>
      <c r="T402" s="20" t="str">
        <f>IF($H402=24,PRODUCT($I402:$K402),"")</f>
        <v/>
      </c>
      <c r="U402" s="20" t="str">
        <f>IF(COUNT($I402:$K402)=0,"",PRODUCT($I402:$K402))</f>
        <v/>
      </c>
      <c r="V402" s="20" t="str">
        <f>IF($H402="","",U402*$H402^2/162)</f>
        <v/>
      </c>
      <c r="W402" s="24" t="str">
        <f>IF(V402="","",V402/1000)</f>
        <v/>
      </c>
    </row>
    <row r="403" spans="1:23" x14ac:dyDescent="0.25">
      <c r="A403" s="17"/>
      <c r="B403" s="17"/>
      <c r="C403" s="17"/>
      <c r="D403" s="17"/>
      <c r="E403" s="17"/>
      <c r="F403" s="19" t="str">
        <f>IFERROR(VLOOKUP($E403,'POZ &amp; FİYAT'!$A$5:$C$44,3,FALSE),"")</f>
        <v/>
      </c>
      <c r="G403" s="17"/>
      <c r="H403" s="18"/>
      <c r="I403" s="18"/>
      <c r="J403" s="18"/>
      <c r="K403" s="18"/>
      <c r="L403" s="20" t="str">
        <f>IF($H403=8,PRODUCT($I403:$K403),"")</f>
        <v/>
      </c>
      <c r="M403" s="20" t="str">
        <f>IF($H403=10,PRODUCT($I403:$K403),"")</f>
        <v/>
      </c>
      <c r="N403" s="20" t="str">
        <f>IF($H403=12,PRODUCT($I403:$K403),"")</f>
        <v/>
      </c>
      <c r="O403" s="20" t="str">
        <f>IF($H403=14,PRODUCT($I403:$K403),"")</f>
        <v/>
      </c>
      <c r="P403" s="20" t="str">
        <f>IF($H403=16,PRODUCT($I403:$K403),"")</f>
        <v/>
      </c>
      <c r="Q403" s="20" t="str">
        <f>IF($H403=18,PRODUCT($I403:$K403),"")</f>
        <v/>
      </c>
      <c r="R403" s="20" t="str">
        <f>IF($H403=20,PRODUCT($I403:$K403),"")</f>
        <v/>
      </c>
      <c r="S403" s="20" t="str">
        <f>IF($H403=22,PRODUCT($I403:$K403),"")</f>
        <v/>
      </c>
      <c r="T403" s="20" t="str">
        <f>IF($H403=24,PRODUCT($I403:$K403),"")</f>
        <v/>
      </c>
      <c r="U403" s="20" t="str">
        <f>IF(COUNT($I403:$K403)=0,"",PRODUCT($I403:$K403))</f>
        <v/>
      </c>
      <c r="V403" s="20" t="str">
        <f>IF($H403="","",U403*$H403^2/162)</f>
        <v/>
      </c>
      <c r="W403" s="24" t="str">
        <f>IF(V403="","",V403/1000)</f>
        <v/>
      </c>
    </row>
    <row r="404" spans="1:23" x14ac:dyDescent="0.25">
      <c r="A404" s="15"/>
      <c r="B404" s="15"/>
      <c r="C404" s="15"/>
      <c r="D404" s="15"/>
      <c r="E404" s="15"/>
      <c r="F404" s="19" t="str">
        <f>IFERROR(VLOOKUP($E404,'POZ &amp; FİYAT'!$A$5:$C$44,3,FALSE),"")</f>
        <v/>
      </c>
      <c r="G404" s="15"/>
      <c r="H404" s="16"/>
      <c r="I404" s="16"/>
      <c r="J404" s="16"/>
      <c r="K404" s="16"/>
      <c r="L404" s="20" t="str">
        <f>IF($H404=8,PRODUCT($I404:$K404),"")</f>
        <v/>
      </c>
      <c r="M404" s="20" t="str">
        <f>IF($H404=10,PRODUCT($I404:$K404),"")</f>
        <v/>
      </c>
      <c r="N404" s="20" t="str">
        <f>IF($H404=12,PRODUCT($I404:$K404),"")</f>
        <v/>
      </c>
      <c r="O404" s="20" t="str">
        <f>IF($H404=14,PRODUCT($I404:$K404),"")</f>
        <v/>
      </c>
      <c r="P404" s="20" t="str">
        <f>IF($H404=16,PRODUCT($I404:$K404),"")</f>
        <v/>
      </c>
      <c r="Q404" s="20" t="str">
        <f>IF($H404=18,PRODUCT($I404:$K404),"")</f>
        <v/>
      </c>
      <c r="R404" s="20" t="str">
        <f>IF($H404=20,PRODUCT($I404:$K404),"")</f>
        <v/>
      </c>
      <c r="S404" s="20" t="str">
        <f>IF($H404=22,PRODUCT($I404:$K404),"")</f>
        <v/>
      </c>
      <c r="T404" s="20" t="str">
        <f>IF($H404=24,PRODUCT($I404:$K404),"")</f>
        <v/>
      </c>
      <c r="U404" s="20" t="str">
        <f>IF(COUNT($I404:$K404)=0,"",PRODUCT($I404:$K404))</f>
        <v/>
      </c>
      <c r="V404" s="20" t="str">
        <f>IF($H404="","",U404*$H404^2/162)</f>
        <v/>
      </c>
      <c r="W404" s="24" t="str">
        <f>IF(V404="","",V404/1000)</f>
        <v/>
      </c>
    </row>
    <row r="405" spans="1:23" x14ac:dyDescent="0.25">
      <c r="A405" s="25" t="s">
        <v>81</v>
      </c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6" t="str">
        <f>SUM(L5:L404)</f>
        <v/>
      </c>
      <c r="M405" s="26" t="str">
        <f>SUM(M5:M404)</f>
        <v/>
      </c>
      <c r="N405" s="26" t="str">
        <f>SUM(N5:N404)</f>
        <v/>
      </c>
      <c r="O405" s="26" t="str">
        <f>SUM(O5:O404)</f>
        <v/>
      </c>
      <c r="P405" s="26" t="str">
        <f>SUM(P5:P404)</f>
        <v/>
      </c>
      <c r="Q405" s="26" t="str">
        <f>SUM(Q5:Q404)</f>
        <v/>
      </c>
      <c r="R405" s="26" t="str">
        <f>SUM(R5:R404)</f>
        <v/>
      </c>
      <c r="S405" s="26" t="str">
        <f>SUM(S5:S404)</f>
        <v/>
      </c>
      <c r="T405" s="26" t="str">
        <f>SUM(T5:T404)</f>
        <v/>
      </c>
      <c r="U405" s="26" t="str">
        <f>SUM(U5:U404)</f>
        <v/>
      </c>
      <c r="V405" s="26" t="str">
        <f>SUM(V5:V404)</f>
        <v/>
      </c>
      <c r="W405" s="27" t="str">
        <f>SUM(W5:W404)</f>
        <v/>
      </c>
    </row>
  </sheetData>
  <mergeCells count="3">
    <mergeCell ref="A1:W1"/>
    <mergeCell ref="A2:W2"/>
    <mergeCell ref="A3:W3"/>
  </mergeCells>
  <dataValidations count="8">
    <dataValidation type="list" allowBlank="1" sqref="E10:E404">
      <formula1>='POZ &amp; FİYAT'!$A$5:$A$44</formula1>
    </dataValidation>
    <dataValidation type="list" allowBlank="1" sqref="E5:E404">
      <formula1>='POZ &amp; FİYAT'!$A$5:$A$44</formula1>
    </dataValidation>
    <dataValidation type="list" allowBlank="1" sqref="F10:F404">
      <formula1>"m²,m³,mt,kg,ton,ADET,AY,GÜN"</formula1>
    </dataValidation>
    <dataValidation type="list" allowBlank="1" sqref="F5:F404">
      <formula1>"m²,m³,mt,kg,ton,ADET,AY,GÜN"</formula1>
    </dataValidation>
    <dataValidation type="whole" allowBlank="1" showErrorMessage="1" error="HAKEDİŞ NO 1-99 arası tam sayı olmalı" sqref="G10:G404">
      <formula1>1</formula1>
      <formula2>99</formula2>
    </dataValidation>
    <dataValidation type="whole" allowBlank="1" showErrorMessage="1" error="HAKEDİŞ NO 1-99 arası tam sayı olmalı" sqref="G5:G404">
      <formula1>1</formula1>
      <formula2>99</formula2>
    </dataValidation>
    <dataValidation type="list" allowBlank="1" sqref="H10:H404">
      <formula1>"8,10,12,14,16,18,20,22,24"</formula1>
    </dataValidation>
    <dataValidation type="list" allowBlank="1" sqref="H5:H404">
      <formula1>"8,10,12,14,16,18,20,22,24"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30" customWidth="1"/>
    <col min="3" max="4" width="12" customWidth="1"/>
    <col min="6" max="6" width="10" customWidth="1"/>
    <col min="7" max="8" width="14" customWidth="1"/>
  </cols>
  <sheetData>
    <row r="1" ht="26" customHeight="1" spans="1:8" x14ac:dyDescent="0.25">
      <c r="A1" s="28" t="s">
        <v>142</v>
      </c>
      <c r="B1" s="28"/>
      <c r="C1" s="28"/>
      <c r="D1" s="28"/>
      <c r="E1" s="28"/>
      <c r="F1" s="28"/>
      <c r="G1" s="28"/>
      <c r="H1" s="28"/>
    </row>
    <row r="2" spans="1:8" x14ac:dyDescent="0.25">
      <c r="A2" s="12" t="str">
        <f>"İş: "&amp;IF('BİLGİ GİR'!B3="","—",'BİLGİ GİR'!B3)&amp;"   ·   Taşeron: "&amp;IF('BİLGİ GİR'!B4="","—",'BİLGİ GİR'!B4)</f>
        <v>İş: ÖRNEK KONUT PROJESİ   ·   Taşeron: ÖRNEK TAŞERON LTD.</v>
      </c>
      <c r="B2" s="12"/>
      <c r="C2" s="12"/>
      <c r="D2" s="12"/>
      <c r="E2" s="12"/>
      <c r="F2" s="12"/>
      <c r="G2" s="12"/>
      <c r="H2" s="12"/>
    </row>
    <row r="3" spans="1:8" x14ac:dyDescent="0.25">
      <c r="A3" s="6" t="s">
        <v>143</v>
      </c>
      <c r="B3" s="6"/>
      <c r="C3" s="6"/>
      <c r="D3" s="6"/>
      <c r="E3" s="6"/>
      <c r="F3" s="6"/>
      <c r="G3" s="6"/>
      <c r="H3" s="6"/>
    </row>
    <row r="4" ht="26" customHeight="1" spans="1:8" x14ac:dyDescent="0.25">
      <c r="A4" s="29" t="s">
        <v>52</v>
      </c>
      <c r="B4" s="29" t="s">
        <v>75</v>
      </c>
      <c r="C4" s="29" t="s">
        <v>144</v>
      </c>
      <c r="D4" s="29" t="s">
        <v>53</v>
      </c>
      <c r="E4" s="29" t="s">
        <v>145</v>
      </c>
      <c r="F4" s="29" t="s">
        <v>146</v>
      </c>
      <c r="G4" s="29" t="s">
        <v>54</v>
      </c>
      <c r="H4" s="29" t="s">
        <v>147</v>
      </c>
    </row>
    <row r="5" spans="1:8" x14ac:dyDescent="0.25">
      <c r="A5" s="17">
        <v>1</v>
      </c>
      <c r="B5" s="17" t="s">
        <v>148</v>
      </c>
      <c r="C5" s="17" t="s">
        <v>149</v>
      </c>
      <c r="D5" s="17" t="s">
        <v>58</v>
      </c>
      <c r="E5" s="17" t="s">
        <v>77</v>
      </c>
      <c r="F5" s="18">
        <v>14</v>
      </c>
      <c r="G5" s="18">
        <v>430</v>
      </c>
      <c r="H5" s="20">
        <f>IF(COUNT(F5:G5)=0,"",F5*G5)</f>
        <v>6020</v>
      </c>
    </row>
    <row r="6" spans="1:8" x14ac:dyDescent="0.25">
      <c r="A6" s="15">
        <v>1</v>
      </c>
      <c r="B6" s="15" t="s">
        <v>150</v>
      </c>
      <c r="C6" s="15" t="s">
        <v>151</v>
      </c>
      <c r="D6" s="15" t="s">
        <v>58</v>
      </c>
      <c r="E6" s="15" t="s">
        <v>152</v>
      </c>
      <c r="F6" s="16">
        <v>1</v>
      </c>
      <c r="G6" s="16">
        <v>750</v>
      </c>
      <c r="H6" s="20">
        <f>IF(COUNT(F6:G6)=0,"",F6*G6)</f>
        <v>750</v>
      </c>
    </row>
    <row r="7" spans="1:8" x14ac:dyDescent="0.25">
      <c r="A7" s="17">
        <v>2</v>
      </c>
      <c r="B7" s="17" t="s">
        <v>153</v>
      </c>
      <c r="C7" s="17" t="s">
        <v>154</v>
      </c>
      <c r="D7" s="17" t="s">
        <v>60</v>
      </c>
      <c r="E7" s="17" t="s">
        <v>77</v>
      </c>
      <c r="F7" s="18">
        <v>1</v>
      </c>
      <c r="G7" s="18">
        <v>25000</v>
      </c>
      <c r="H7" s="20">
        <f>IF(COUNT(F7:G7)=0,"",F7*G7)</f>
        <v>25000</v>
      </c>
    </row>
    <row r="8" spans="1:8" x14ac:dyDescent="0.25">
      <c r="A8" s="15"/>
      <c r="B8" s="15"/>
      <c r="C8" s="15"/>
      <c r="D8" s="15"/>
      <c r="E8" s="15"/>
      <c r="F8" s="16"/>
      <c r="G8" s="16"/>
      <c r="H8" s="20" t="str">
        <f>IF(COUNT(F8:G8)=0,"",F8*G8)</f>
        <v/>
      </c>
    </row>
    <row r="9" spans="1:8" x14ac:dyDescent="0.25">
      <c r="A9" s="17"/>
      <c r="B9" s="17"/>
      <c r="C9" s="17"/>
      <c r="D9" s="17"/>
      <c r="E9" s="17"/>
      <c r="F9" s="18"/>
      <c r="G9" s="18"/>
      <c r="H9" s="20" t="str">
        <f>IF(COUNT(F9:G9)=0,"",F9*G9)</f>
        <v/>
      </c>
    </row>
    <row r="10" spans="1:8" x14ac:dyDescent="0.25">
      <c r="A10" s="15"/>
      <c r="B10" s="15"/>
      <c r="C10" s="15"/>
      <c r="D10" s="15"/>
      <c r="E10" s="15"/>
      <c r="F10" s="16"/>
      <c r="G10" s="16"/>
      <c r="H10" s="20" t="str">
        <f>IF(COUNT(F10:G10)=0,"",F10*G10)</f>
        <v/>
      </c>
    </row>
    <row r="11" spans="1:8" x14ac:dyDescent="0.25">
      <c r="A11" s="17"/>
      <c r="B11" s="17"/>
      <c r="C11" s="17"/>
      <c r="D11" s="17"/>
      <c r="E11" s="17"/>
      <c r="F11" s="18"/>
      <c r="G11" s="18"/>
      <c r="H11" s="20" t="str">
        <f>IF(COUNT(F11:G11)=0,"",F11*G11)</f>
        <v/>
      </c>
    </row>
    <row r="12" spans="1:8" x14ac:dyDescent="0.25">
      <c r="A12" s="15"/>
      <c r="B12" s="15"/>
      <c r="C12" s="15"/>
      <c r="D12" s="15"/>
      <c r="E12" s="15"/>
      <c r="F12" s="16"/>
      <c r="G12" s="16"/>
      <c r="H12" s="20" t="str">
        <f>IF(COUNT(F12:G12)=0,"",F12*G12)</f>
        <v/>
      </c>
    </row>
    <row r="13" spans="1:8" x14ac:dyDescent="0.25">
      <c r="A13" s="17"/>
      <c r="B13" s="17"/>
      <c r="C13" s="17"/>
      <c r="D13" s="17"/>
      <c r="E13" s="17"/>
      <c r="F13" s="18"/>
      <c r="G13" s="18"/>
      <c r="H13" s="20" t="str">
        <f>IF(COUNT(F13:G13)=0,"",F13*G13)</f>
        <v/>
      </c>
    </row>
    <row r="14" spans="1:8" x14ac:dyDescent="0.25">
      <c r="A14" s="15"/>
      <c r="B14" s="15"/>
      <c r="C14" s="15"/>
      <c r="D14" s="15"/>
      <c r="E14" s="15"/>
      <c r="F14" s="16"/>
      <c r="G14" s="16"/>
      <c r="H14" s="20" t="str">
        <f>IF(COUNT(F14:G14)=0,"",F14*G14)</f>
        <v/>
      </c>
    </row>
    <row r="15" spans="1:8" x14ac:dyDescent="0.25">
      <c r="A15" s="17"/>
      <c r="B15" s="17"/>
      <c r="C15" s="17"/>
      <c r="D15" s="17"/>
      <c r="E15" s="17"/>
      <c r="F15" s="18"/>
      <c r="G15" s="18"/>
      <c r="H15" s="20" t="str">
        <f>IF(COUNT(F15:G15)=0,"",F15*G15)</f>
        <v/>
      </c>
    </row>
    <row r="16" spans="1:8" x14ac:dyDescent="0.25">
      <c r="A16" s="15"/>
      <c r="B16" s="15"/>
      <c r="C16" s="15"/>
      <c r="D16" s="15"/>
      <c r="E16" s="15"/>
      <c r="F16" s="16"/>
      <c r="G16" s="16"/>
      <c r="H16" s="20" t="str">
        <f>IF(COUNT(F16:G16)=0,"",F16*G16)</f>
        <v/>
      </c>
    </row>
    <row r="17" spans="1:8" x14ac:dyDescent="0.25">
      <c r="A17" s="17"/>
      <c r="B17" s="17"/>
      <c r="C17" s="17"/>
      <c r="D17" s="17"/>
      <c r="E17" s="17"/>
      <c r="F17" s="18"/>
      <c r="G17" s="18"/>
      <c r="H17" s="20" t="str">
        <f>IF(COUNT(F17:G17)=0,"",F17*G17)</f>
        <v/>
      </c>
    </row>
    <row r="18" spans="1:8" x14ac:dyDescent="0.25">
      <c r="A18" s="15"/>
      <c r="B18" s="15"/>
      <c r="C18" s="15"/>
      <c r="D18" s="15"/>
      <c r="E18" s="15"/>
      <c r="F18" s="16"/>
      <c r="G18" s="16"/>
      <c r="H18" s="20" t="str">
        <f>IF(COUNT(F18:G18)=0,"",F18*G18)</f>
        <v/>
      </c>
    </row>
    <row r="19" spans="1:8" x14ac:dyDescent="0.25">
      <c r="A19" s="17"/>
      <c r="B19" s="17"/>
      <c r="C19" s="17"/>
      <c r="D19" s="17"/>
      <c r="E19" s="17"/>
      <c r="F19" s="18"/>
      <c r="G19" s="18"/>
      <c r="H19" s="20" t="str">
        <f>IF(COUNT(F19:G19)=0,"",F19*G19)</f>
        <v/>
      </c>
    </row>
    <row r="20" spans="1:8" x14ac:dyDescent="0.25">
      <c r="A20" s="15"/>
      <c r="B20" s="15"/>
      <c r="C20" s="15"/>
      <c r="D20" s="15"/>
      <c r="E20" s="15"/>
      <c r="F20" s="16"/>
      <c r="G20" s="16"/>
      <c r="H20" s="20" t="str">
        <f>IF(COUNT(F20:G20)=0,"",F20*G20)</f>
        <v/>
      </c>
    </row>
    <row r="21" spans="1:8" x14ac:dyDescent="0.25">
      <c r="A21" s="17"/>
      <c r="B21" s="17"/>
      <c r="C21" s="17"/>
      <c r="D21" s="17"/>
      <c r="E21" s="17"/>
      <c r="F21" s="18"/>
      <c r="G21" s="18"/>
      <c r="H21" s="20" t="str">
        <f>IF(COUNT(F21:G21)=0,"",F21*G21)</f>
        <v/>
      </c>
    </row>
    <row r="22" spans="1:8" x14ac:dyDescent="0.25">
      <c r="A22" s="15"/>
      <c r="B22" s="15"/>
      <c r="C22" s="15"/>
      <c r="D22" s="15"/>
      <c r="E22" s="15"/>
      <c r="F22" s="16"/>
      <c r="G22" s="16"/>
      <c r="H22" s="20" t="str">
        <f>IF(COUNT(F22:G22)=0,"",F22*G22)</f>
        <v/>
      </c>
    </row>
    <row r="23" spans="1:8" x14ac:dyDescent="0.25">
      <c r="A23" s="17"/>
      <c r="B23" s="17"/>
      <c r="C23" s="17"/>
      <c r="D23" s="17"/>
      <c r="E23" s="17"/>
      <c r="F23" s="18"/>
      <c r="G23" s="18"/>
      <c r="H23" s="20" t="str">
        <f>IF(COUNT(F23:G23)=0,"",F23*G23)</f>
        <v/>
      </c>
    </row>
    <row r="24" spans="1:8" x14ac:dyDescent="0.25">
      <c r="A24" s="15"/>
      <c r="B24" s="15"/>
      <c r="C24" s="15"/>
      <c r="D24" s="15"/>
      <c r="E24" s="15"/>
      <c r="F24" s="16"/>
      <c r="G24" s="16"/>
      <c r="H24" s="20" t="str">
        <f>IF(COUNT(F24:G24)=0,"",F24*G24)</f>
        <v/>
      </c>
    </row>
    <row r="25" spans="1:8" x14ac:dyDescent="0.25">
      <c r="A25" s="17"/>
      <c r="B25" s="17"/>
      <c r="C25" s="17"/>
      <c r="D25" s="17"/>
      <c r="E25" s="17"/>
      <c r="F25" s="18"/>
      <c r="G25" s="18"/>
      <c r="H25" s="20" t="str">
        <f>IF(COUNT(F25:G25)=0,"",F25*G25)</f>
        <v/>
      </c>
    </row>
    <row r="26" spans="1:8" x14ac:dyDescent="0.25">
      <c r="A26" s="15"/>
      <c r="B26" s="15"/>
      <c r="C26" s="15"/>
      <c r="D26" s="15"/>
      <c r="E26" s="15"/>
      <c r="F26" s="16"/>
      <c r="G26" s="16"/>
      <c r="H26" s="20" t="str">
        <f>IF(COUNT(F26:G26)=0,"",F26*G26)</f>
        <v/>
      </c>
    </row>
    <row r="27" spans="1:8" x14ac:dyDescent="0.25">
      <c r="A27" s="17"/>
      <c r="B27" s="17"/>
      <c r="C27" s="17"/>
      <c r="D27" s="17"/>
      <c r="E27" s="17"/>
      <c r="F27" s="18"/>
      <c r="G27" s="18"/>
      <c r="H27" s="20" t="str">
        <f>IF(COUNT(F27:G27)=0,"",F27*G27)</f>
        <v/>
      </c>
    </row>
    <row r="28" spans="1:8" x14ac:dyDescent="0.25">
      <c r="A28" s="15"/>
      <c r="B28" s="15"/>
      <c r="C28" s="15"/>
      <c r="D28" s="15"/>
      <c r="E28" s="15"/>
      <c r="F28" s="16"/>
      <c r="G28" s="16"/>
      <c r="H28" s="20" t="str">
        <f>IF(COUNT(F28:G28)=0,"",F28*G28)</f>
        <v/>
      </c>
    </row>
    <row r="29" spans="1:8" x14ac:dyDescent="0.25">
      <c r="A29" s="17"/>
      <c r="B29" s="17"/>
      <c r="C29" s="17"/>
      <c r="D29" s="17"/>
      <c r="E29" s="17"/>
      <c r="F29" s="18"/>
      <c r="G29" s="18"/>
      <c r="H29" s="20" t="str">
        <f>IF(COUNT(F29:G29)=0,"",F29*G29)</f>
        <v/>
      </c>
    </row>
    <row r="30" spans="1:8" x14ac:dyDescent="0.25">
      <c r="A30" s="15"/>
      <c r="B30" s="15"/>
      <c r="C30" s="15"/>
      <c r="D30" s="15"/>
      <c r="E30" s="15"/>
      <c r="F30" s="16"/>
      <c r="G30" s="16"/>
      <c r="H30" s="20" t="str">
        <f>IF(COUNT(F30:G30)=0,"",F30*G30)</f>
        <v/>
      </c>
    </row>
    <row r="31" spans="1:8" x14ac:dyDescent="0.25">
      <c r="A31" s="17"/>
      <c r="B31" s="17"/>
      <c r="C31" s="17"/>
      <c r="D31" s="17"/>
      <c r="E31" s="17"/>
      <c r="F31" s="18"/>
      <c r="G31" s="18"/>
      <c r="H31" s="20" t="str">
        <f>IF(COUNT(F31:G31)=0,"",F31*G31)</f>
        <v/>
      </c>
    </row>
    <row r="32" spans="1:8" x14ac:dyDescent="0.25">
      <c r="A32" s="15"/>
      <c r="B32" s="15"/>
      <c r="C32" s="15"/>
      <c r="D32" s="15"/>
      <c r="E32" s="15"/>
      <c r="F32" s="16"/>
      <c r="G32" s="16"/>
      <c r="H32" s="20" t="str">
        <f>IF(COUNT(F32:G32)=0,"",F32*G32)</f>
        <v/>
      </c>
    </row>
    <row r="33" spans="1:8" x14ac:dyDescent="0.25">
      <c r="A33" s="17"/>
      <c r="B33" s="17"/>
      <c r="C33" s="17"/>
      <c r="D33" s="17"/>
      <c r="E33" s="17"/>
      <c r="F33" s="18"/>
      <c r="G33" s="18"/>
      <c r="H33" s="20" t="str">
        <f>IF(COUNT(F33:G33)=0,"",F33*G33)</f>
        <v/>
      </c>
    </row>
    <row r="34" spans="1:8" x14ac:dyDescent="0.25">
      <c r="A34" s="15"/>
      <c r="B34" s="15"/>
      <c r="C34" s="15"/>
      <c r="D34" s="15"/>
      <c r="E34" s="15"/>
      <c r="F34" s="16"/>
      <c r="G34" s="16"/>
      <c r="H34" s="20" t="str">
        <f>IF(COUNT(F34:G34)=0,"",F34*G34)</f>
        <v/>
      </c>
    </row>
    <row r="35" spans="1:8" x14ac:dyDescent="0.25">
      <c r="A35" s="17"/>
      <c r="B35" s="17"/>
      <c r="C35" s="17"/>
      <c r="D35" s="17"/>
      <c r="E35" s="17"/>
      <c r="F35" s="18"/>
      <c r="G35" s="18"/>
      <c r="H35" s="20" t="str">
        <f>IF(COUNT(F35:G35)=0,"",F35*G35)</f>
        <v/>
      </c>
    </row>
    <row r="36" spans="1:8" x14ac:dyDescent="0.25">
      <c r="A36" s="15"/>
      <c r="B36" s="15"/>
      <c r="C36" s="15"/>
      <c r="D36" s="15"/>
      <c r="E36" s="15"/>
      <c r="F36" s="16"/>
      <c r="G36" s="16"/>
      <c r="H36" s="20" t="str">
        <f>IF(COUNT(F36:G36)=0,"",F36*G36)</f>
        <v/>
      </c>
    </row>
    <row r="37" spans="1:8" x14ac:dyDescent="0.25">
      <c r="A37" s="17"/>
      <c r="B37" s="17"/>
      <c r="C37" s="17"/>
      <c r="D37" s="17"/>
      <c r="E37" s="17"/>
      <c r="F37" s="18"/>
      <c r="G37" s="18"/>
      <c r="H37" s="20" t="str">
        <f>IF(COUNT(F37:G37)=0,"",F37*G37)</f>
        <v/>
      </c>
    </row>
    <row r="38" spans="1:8" x14ac:dyDescent="0.25">
      <c r="A38" s="15"/>
      <c r="B38" s="15"/>
      <c r="C38" s="15"/>
      <c r="D38" s="15"/>
      <c r="E38" s="15"/>
      <c r="F38" s="16"/>
      <c r="G38" s="16"/>
      <c r="H38" s="20" t="str">
        <f>IF(COUNT(F38:G38)=0,"",F38*G38)</f>
        <v/>
      </c>
    </row>
    <row r="39" spans="1:8" x14ac:dyDescent="0.25">
      <c r="A39" s="17"/>
      <c r="B39" s="17"/>
      <c r="C39" s="17"/>
      <c r="D39" s="17"/>
      <c r="E39" s="17"/>
      <c r="F39" s="18"/>
      <c r="G39" s="18"/>
      <c r="H39" s="20" t="str">
        <f>IF(COUNT(F39:G39)=0,"",F39*G39)</f>
        <v/>
      </c>
    </row>
    <row r="40" spans="1:8" x14ac:dyDescent="0.25">
      <c r="A40" s="15"/>
      <c r="B40" s="15"/>
      <c r="C40" s="15"/>
      <c r="D40" s="15"/>
      <c r="E40" s="15"/>
      <c r="F40" s="16"/>
      <c r="G40" s="16"/>
      <c r="H40" s="20" t="str">
        <f>IF(COUNT(F40:G40)=0,"",F40*G40)</f>
        <v/>
      </c>
    </row>
    <row r="41" spans="1:8" x14ac:dyDescent="0.25">
      <c r="A41" s="17"/>
      <c r="B41" s="17"/>
      <c r="C41" s="17"/>
      <c r="D41" s="17"/>
      <c r="E41" s="17"/>
      <c r="F41" s="18"/>
      <c r="G41" s="18"/>
      <c r="H41" s="20" t="str">
        <f>IF(COUNT(F41:G41)=0,"",F41*G41)</f>
        <v/>
      </c>
    </row>
    <row r="42" spans="1:8" x14ac:dyDescent="0.25">
      <c r="A42" s="15"/>
      <c r="B42" s="15"/>
      <c r="C42" s="15"/>
      <c r="D42" s="15"/>
      <c r="E42" s="15"/>
      <c r="F42" s="16"/>
      <c r="G42" s="16"/>
      <c r="H42" s="20" t="str">
        <f>IF(COUNT(F42:G42)=0,"",F42*G42)</f>
        <v/>
      </c>
    </row>
    <row r="43" spans="1:8" x14ac:dyDescent="0.25">
      <c r="A43" s="17"/>
      <c r="B43" s="17"/>
      <c r="C43" s="17"/>
      <c r="D43" s="17"/>
      <c r="E43" s="17"/>
      <c r="F43" s="18"/>
      <c r="G43" s="18"/>
      <c r="H43" s="20" t="str">
        <f>IF(COUNT(F43:G43)=0,"",F43*G43)</f>
        <v/>
      </c>
    </row>
    <row r="44" spans="1:8" x14ac:dyDescent="0.25">
      <c r="A44" s="15"/>
      <c r="B44" s="15"/>
      <c r="C44" s="15"/>
      <c r="D44" s="15"/>
      <c r="E44" s="15"/>
      <c r="F44" s="16"/>
      <c r="G44" s="16"/>
      <c r="H44" s="20" t="str">
        <f>IF(COUNT(F44:G44)=0,"",F44*G44)</f>
        <v/>
      </c>
    </row>
  </sheetData>
  <mergeCells count="3">
    <mergeCell ref="A1:H1"/>
    <mergeCell ref="A2:H2"/>
    <mergeCell ref="A3:H3"/>
  </mergeCells>
  <dataValidations count="6">
    <dataValidation type="whole" allowBlank="1" showErrorMessage="1" error="HAKEDİŞ NO 1-99 arası tam sayı olmalı" sqref="A10:A44">
      <formula1>1</formula1>
      <formula2>99</formula2>
    </dataValidation>
    <dataValidation type="whole" allowBlank="1" showErrorMessage="1" error="HAKEDİŞ NO 1-99 arası tam sayı olmalı" sqref="A5:A44">
      <formula1>1</formula1>
      <formula2>99</formula2>
    </dataValidation>
    <dataValidation type="list" allowBlank="1" sqref="C10:C44">
      <formula1>"PERSONEL,KAMP,YEMEK,İSG,DİĞER"</formula1>
    </dataValidation>
    <dataValidation type="list" allowBlank="1" sqref="C5:C44">
      <formula1>"PERSONEL,KAMP,YEMEK,İSG,DİĞER"</formula1>
    </dataValidation>
    <dataValidation type="list" allowBlank="1" sqref="E10:E44">
      <formula1>"ADET,AY,GÜN,SAAT,m²,m³,mt,kg"</formula1>
    </dataValidation>
    <dataValidation type="list" allowBlank="1" sqref="E5:E44">
      <formula1>"ADET,AY,GÜN,SAAT,m²,m³,mt,kg"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4" customWidth="1"/>
    <col min="3" max="4" width="12" customWidth="1"/>
    <col min="5" max="6" width="14" customWidth="1"/>
  </cols>
  <sheetData>
    <row r="1" ht="26" customHeight="1" spans="1:6" x14ac:dyDescent="0.25">
      <c r="A1" s="30" t="s">
        <v>155</v>
      </c>
      <c r="B1" s="30"/>
      <c r="C1" s="30"/>
      <c r="D1" s="30"/>
      <c r="E1" s="30"/>
      <c r="F1" s="30"/>
    </row>
    <row r="2" spans="1:6" x14ac:dyDescent="0.25">
      <c r="A2" s="12" t="str">
        <f>"İş: "&amp;IF('BİLGİ GİR'!B3="","—",'BİLGİ GİR'!B3)&amp;"   ·   Taşeron: "&amp;IF('BİLGİ GİR'!B4="","—",'BİLGİ GİR'!B4)</f>
        <v>İş: ÖRNEK KONUT PROJESİ   ·   Taşeron: ÖRNEK TAŞERON LTD.</v>
      </c>
      <c r="B2" s="12"/>
      <c r="C2" s="12"/>
      <c r="D2" s="12"/>
      <c r="E2" s="12"/>
      <c r="F2" s="12"/>
    </row>
    <row r="3" spans="1:6" x14ac:dyDescent="0.25">
      <c r="A3" s="6" t="s">
        <v>156</v>
      </c>
      <c r="B3" s="6"/>
      <c r="C3" s="6"/>
      <c r="D3" s="6"/>
      <c r="E3" s="6"/>
      <c r="F3" s="6"/>
    </row>
    <row r="4" ht="26" customHeight="1" spans="1:6" x14ac:dyDescent="0.25">
      <c r="A4" s="31" t="s">
        <v>52</v>
      </c>
      <c r="B4" s="31" t="s">
        <v>157</v>
      </c>
      <c r="C4" s="31" t="s">
        <v>158</v>
      </c>
      <c r="D4" s="31" t="s">
        <v>159</v>
      </c>
      <c r="E4" s="31" t="s">
        <v>160</v>
      </c>
      <c r="F4" s="31" t="s">
        <v>161</v>
      </c>
    </row>
    <row r="5" spans="1:6" x14ac:dyDescent="0.25">
      <c r="A5" s="17">
        <v>1</v>
      </c>
      <c r="B5" s="17" t="s">
        <v>162</v>
      </c>
      <c r="C5" s="18">
        <v>10</v>
      </c>
      <c r="D5" s="18">
        <v>40</v>
      </c>
      <c r="E5" s="18">
        <v>8000</v>
      </c>
      <c r="F5" s="20">
        <f>IF(COUNT(C5:E5)&lt;3,"",C5/D5*E5)</f>
        <v>2000</v>
      </c>
    </row>
    <row r="6" spans="1:6" x14ac:dyDescent="0.25">
      <c r="A6" s="15">
        <v>2</v>
      </c>
      <c r="B6" s="15" t="s">
        <v>163</v>
      </c>
      <c r="C6" s="16">
        <v>12</v>
      </c>
      <c r="D6" s="16">
        <v>35</v>
      </c>
      <c r="E6" s="16">
        <v>9100</v>
      </c>
      <c r="F6" s="20">
        <f>IF(COUNT(C6:E6)&lt;3,"",C6/D6*E6)</f>
        <v>3120</v>
      </c>
    </row>
    <row r="7" spans="1:6" x14ac:dyDescent="0.25">
      <c r="A7" s="17"/>
      <c r="B7" s="17"/>
      <c r="C7" s="18"/>
      <c r="D7" s="18"/>
      <c r="E7" s="18"/>
      <c r="F7" s="20" t="str">
        <f>IF(COUNT(C7:E7)&lt;3,"",C7/D7*E7)</f>
        <v/>
      </c>
    </row>
    <row r="8" spans="1:6" x14ac:dyDescent="0.25">
      <c r="A8" s="15"/>
      <c r="B8" s="15"/>
      <c r="C8" s="16"/>
      <c r="D8" s="16"/>
      <c r="E8" s="16"/>
      <c r="F8" s="20" t="str">
        <f>IF(COUNT(C8:E8)&lt;3,"",C8/D8*E8)</f>
        <v/>
      </c>
    </row>
    <row r="9" spans="1:6" x14ac:dyDescent="0.25">
      <c r="A9" s="17"/>
      <c r="B9" s="17"/>
      <c r="C9" s="18"/>
      <c r="D9" s="18"/>
      <c r="E9" s="18"/>
      <c r="F9" s="20" t="str">
        <f>IF(COUNT(C9:E9)&lt;3,"",C9/D9*E9)</f>
        <v/>
      </c>
    </row>
    <row r="10" spans="1:6" x14ac:dyDescent="0.25">
      <c r="A10" s="15"/>
      <c r="B10" s="15"/>
      <c r="C10" s="16"/>
      <c r="D10" s="16"/>
      <c r="E10" s="16"/>
      <c r="F10" s="20" t="str">
        <f>IF(COUNT(C10:E10)&lt;3,"",C10/D10*E10)</f>
        <v/>
      </c>
    </row>
    <row r="11" spans="1:6" x14ac:dyDescent="0.25">
      <c r="A11" s="17"/>
      <c r="B11" s="17"/>
      <c r="C11" s="18"/>
      <c r="D11" s="18"/>
      <c r="E11" s="18"/>
      <c r="F11" s="20" t="str">
        <f>IF(COUNT(C11:E11)&lt;3,"",C11/D11*E11)</f>
        <v/>
      </c>
    </row>
    <row r="12" spans="1:6" x14ac:dyDescent="0.25">
      <c r="A12" s="15"/>
      <c r="B12" s="15"/>
      <c r="C12" s="16"/>
      <c r="D12" s="16"/>
      <c r="E12" s="16"/>
      <c r="F12" s="20" t="str">
        <f>IF(COUNT(C12:E12)&lt;3,"",C12/D12*E12)</f>
        <v/>
      </c>
    </row>
    <row r="13" spans="1:6" x14ac:dyDescent="0.25">
      <c r="A13" s="17"/>
      <c r="B13" s="17"/>
      <c r="C13" s="18"/>
      <c r="D13" s="18"/>
      <c r="E13" s="18"/>
      <c r="F13" s="20" t="str">
        <f>IF(COUNT(C13:E13)&lt;3,"",C13/D13*E13)</f>
        <v/>
      </c>
    </row>
    <row r="14" spans="1:6" x14ac:dyDescent="0.25">
      <c r="A14" s="15"/>
      <c r="B14" s="15"/>
      <c r="C14" s="16"/>
      <c r="D14" s="16"/>
      <c r="E14" s="16"/>
      <c r="F14" s="20" t="str">
        <f>IF(COUNT(C14:E14)&lt;3,"",C14/D14*E14)</f>
        <v/>
      </c>
    </row>
    <row r="15" spans="1:6" x14ac:dyDescent="0.25">
      <c r="A15" s="17"/>
      <c r="B15" s="17"/>
      <c r="C15" s="18"/>
      <c r="D15" s="18"/>
      <c r="E15" s="18"/>
      <c r="F15" s="20" t="str">
        <f>IF(COUNT(C15:E15)&lt;3,"",C15/D15*E15)</f>
        <v/>
      </c>
    </row>
    <row r="16" spans="1:6" x14ac:dyDescent="0.25">
      <c r="A16" s="15"/>
      <c r="B16" s="15"/>
      <c r="C16" s="16"/>
      <c r="D16" s="16"/>
      <c r="E16" s="16"/>
      <c r="F16" s="20" t="str">
        <f>IF(COUNT(C16:E16)&lt;3,"",C16/D16*E16)</f>
        <v/>
      </c>
    </row>
    <row r="17" spans="1:6" x14ac:dyDescent="0.25">
      <c r="A17" s="17"/>
      <c r="B17" s="17"/>
      <c r="C17" s="18"/>
      <c r="D17" s="18"/>
      <c r="E17" s="18"/>
      <c r="F17" s="20" t="str">
        <f>IF(COUNT(C17:E17)&lt;3,"",C17/D17*E17)</f>
        <v/>
      </c>
    </row>
    <row r="18" spans="1:6" x14ac:dyDescent="0.25">
      <c r="A18" s="15"/>
      <c r="B18" s="15"/>
      <c r="C18" s="16"/>
      <c r="D18" s="16"/>
      <c r="E18" s="16"/>
      <c r="F18" s="20" t="str">
        <f>IF(COUNT(C18:E18)&lt;3,"",C18/D18*E18)</f>
        <v/>
      </c>
    </row>
    <row r="19" spans="1:6" x14ac:dyDescent="0.25">
      <c r="A19" s="17"/>
      <c r="B19" s="17"/>
      <c r="C19" s="18"/>
      <c r="D19" s="18"/>
      <c r="E19" s="18"/>
      <c r="F19" s="20" t="str">
        <f>IF(COUNT(C19:E19)&lt;3,"",C19/D19*E19)</f>
        <v/>
      </c>
    </row>
    <row r="20" spans="1:6" x14ac:dyDescent="0.25">
      <c r="A20" s="15"/>
      <c r="B20" s="15"/>
      <c r="C20" s="16"/>
      <c r="D20" s="16"/>
      <c r="E20" s="16"/>
      <c r="F20" s="20" t="str">
        <f>IF(COUNT(C20:E20)&lt;3,"",C20/D20*E20)</f>
        <v/>
      </c>
    </row>
    <row r="21" spans="1:6" x14ac:dyDescent="0.25">
      <c r="A21" s="17"/>
      <c r="B21" s="17"/>
      <c r="C21" s="18"/>
      <c r="D21" s="18"/>
      <c r="E21" s="18"/>
      <c r="F21" s="20" t="str">
        <f>IF(COUNT(C21:E21)&lt;3,"",C21/D21*E21)</f>
        <v/>
      </c>
    </row>
    <row r="22" spans="1:6" x14ac:dyDescent="0.25">
      <c r="A22" s="15"/>
      <c r="B22" s="15"/>
      <c r="C22" s="16"/>
      <c r="D22" s="16"/>
      <c r="E22" s="16"/>
      <c r="F22" s="20" t="str">
        <f>IF(COUNT(C22:E22)&lt;3,"",C22/D22*E22)</f>
        <v/>
      </c>
    </row>
    <row r="23" spans="1:6" x14ac:dyDescent="0.25">
      <c r="A23" s="17"/>
      <c r="B23" s="17"/>
      <c r="C23" s="18"/>
      <c r="D23" s="18"/>
      <c r="E23" s="18"/>
      <c r="F23" s="20" t="str">
        <f>IF(COUNT(C23:E23)&lt;3,"",C23/D23*E23)</f>
        <v/>
      </c>
    </row>
    <row r="24" spans="1:6" x14ac:dyDescent="0.25">
      <c r="A24" s="15"/>
      <c r="B24" s="15"/>
      <c r="C24" s="16"/>
      <c r="D24" s="16"/>
      <c r="E24" s="16"/>
      <c r="F24" s="20" t="str">
        <f>IF(COUNT(C24:E24)&lt;3,"",C24/D24*E24)</f>
        <v/>
      </c>
    </row>
    <row r="25" spans="1:6" x14ac:dyDescent="0.25">
      <c r="A25" s="17"/>
      <c r="B25" s="17"/>
      <c r="C25" s="18"/>
      <c r="D25" s="18"/>
      <c r="E25" s="18"/>
      <c r="F25" s="20" t="str">
        <f>IF(COUNT(C25:E25)&lt;3,"",C25/D25*E25)</f>
        <v/>
      </c>
    </row>
    <row r="26" spans="1:6" x14ac:dyDescent="0.25">
      <c r="A26" s="15"/>
      <c r="B26" s="15"/>
      <c r="C26" s="16"/>
      <c r="D26" s="16"/>
      <c r="E26" s="16"/>
      <c r="F26" s="20" t="str">
        <f>IF(COUNT(C26:E26)&lt;3,"",C26/D26*E26)</f>
        <v/>
      </c>
    </row>
    <row r="27" spans="1:6" x14ac:dyDescent="0.25">
      <c r="A27" s="17"/>
      <c r="B27" s="17"/>
      <c r="C27" s="18"/>
      <c r="D27" s="18"/>
      <c r="E27" s="18"/>
      <c r="F27" s="20" t="str">
        <f>IF(COUNT(C27:E27)&lt;3,"",C27/D27*E27)</f>
        <v/>
      </c>
    </row>
    <row r="28" spans="1:6" x14ac:dyDescent="0.25">
      <c r="A28" s="15"/>
      <c r="B28" s="15"/>
      <c r="C28" s="16"/>
      <c r="D28" s="16"/>
      <c r="E28" s="16"/>
      <c r="F28" s="20" t="str">
        <f>IF(COUNT(C28:E28)&lt;3,"",C28/D28*E28)</f>
        <v/>
      </c>
    </row>
  </sheetData>
  <mergeCells count="3">
    <mergeCell ref="A1:F1"/>
    <mergeCell ref="A2:F2"/>
    <mergeCell ref="A3:F3"/>
  </mergeCells>
  <dataValidations count="2">
    <dataValidation type="whole" allowBlank="1" showErrorMessage="1" error="HAKEDİŞ NO 1-99 arası tam sayı olmalı" sqref="A10:A28">
      <formula1>1</formula1>
      <formula2>99</formula2>
    </dataValidation>
    <dataValidation type="whole" allowBlank="1" showErrorMessage="1" error="HAKEDİŞ NO 1-99 arası tam sayı olmalı" sqref="A5:A28">
      <formula1>1</formula1>
      <formula2>99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13" customWidth="1"/>
    <col min="6" max="6" width="11" customWidth="1"/>
    <col min="7" max="7" width="12" customWidth="1"/>
    <col min="8" max="8" width="13" customWidth="1"/>
  </cols>
  <sheetData>
    <row r="1" ht="26" customHeight="1" spans="1:8" x14ac:dyDescent="0.25">
      <c r="A1" s="30" t="s">
        <v>164</v>
      </c>
      <c r="B1" s="30"/>
      <c r="C1" s="30"/>
      <c r="D1" s="30"/>
      <c r="E1" s="30"/>
      <c r="F1" s="30"/>
      <c r="G1" s="30"/>
      <c r="H1" s="30"/>
    </row>
    <row r="2" spans="1:8" x14ac:dyDescent="0.25">
      <c r="A2" s="12" t="str">
        <f>"İş: "&amp;IF('BİLGİ GİR'!B3="","—",'BİLGİ GİR'!B3)&amp;"   ·   Taşeron: "&amp;IF('BİLGİ GİR'!B4="","—",'BİLGİ GİR'!B4)</f>
        <v>İş: ÖRNEK KONUT PROJESİ   ·   Taşeron: ÖRNEK TAŞERON LTD.</v>
      </c>
      <c r="B2" s="12"/>
      <c r="C2" s="12"/>
      <c r="D2" s="12"/>
      <c r="E2" s="12"/>
      <c r="F2" s="12"/>
      <c r="G2" s="12"/>
      <c r="H2" s="12"/>
    </row>
    <row r="3" spans="1:8" x14ac:dyDescent="0.25">
      <c r="A3" s="6" t="s">
        <v>165</v>
      </c>
      <c r="B3" s="6"/>
      <c r="C3" s="6"/>
      <c r="D3" s="6"/>
      <c r="E3" s="6"/>
      <c r="F3" s="6"/>
      <c r="G3" s="6"/>
      <c r="H3" s="6"/>
    </row>
    <row r="4" ht="26" customHeight="1" spans="1:8" x14ac:dyDescent="0.25">
      <c r="A4" s="31" t="s">
        <v>53</v>
      </c>
      <c r="B4" s="31" t="s">
        <v>52</v>
      </c>
      <c r="C4" s="31" t="s">
        <v>166</v>
      </c>
      <c r="D4" s="31" t="s">
        <v>167</v>
      </c>
      <c r="E4" s="31" t="s">
        <v>168</v>
      </c>
      <c r="F4" s="31" t="s">
        <v>169</v>
      </c>
      <c r="G4" s="31" t="s">
        <v>54</v>
      </c>
      <c r="H4" s="31" t="s">
        <v>147</v>
      </c>
    </row>
    <row r="5" spans="1:8" x14ac:dyDescent="0.25">
      <c r="A5" s="17" t="s">
        <v>170</v>
      </c>
      <c r="B5" s="17">
        <v>1</v>
      </c>
      <c r="C5" s="18">
        <v>0</v>
      </c>
      <c r="D5" s="18">
        <v>0</v>
      </c>
      <c r="E5" s="18">
        <v>8</v>
      </c>
      <c r="F5" s="20">
        <f>IF(COUNT(C5:E5)=0,"",SUM(C5:E5))</f>
        <v>8</v>
      </c>
      <c r="G5" s="18">
        <v>300</v>
      </c>
      <c r="H5" s="20">
        <f>IF(OR(F5="",G5=""),"",F5*G5)</f>
        <v>2400</v>
      </c>
    </row>
    <row r="6" spans="1:8" x14ac:dyDescent="0.25">
      <c r="A6" s="15" t="s">
        <v>171</v>
      </c>
      <c r="B6" s="15">
        <v>1</v>
      </c>
      <c r="C6" s="16">
        <v>8</v>
      </c>
      <c r="D6" s="16">
        <v>8</v>
      </c>
      <c r="E6" s="16">
        <v>8</v>
      </c>
      <c r="F6" s="20">
        <f>IF(COUNT(C6:E6)=0,"",SUM(C6:E6))</f>
        <v>24</v>
      </c>
      <c r="G6" s="16">
        <v>300</v>
      </c>
      <c r="H6" s="20">
        <f>IF(OR(F6="",G6=""),"",F6*G6)</f>
        <v>7200</v>
      </c>
    </row>
    <row r="7" spans="1:8" x14ac:dyDescent="0.25">
      <c r="A7" s="17" t="s">
        <v>172</v>
      </c>
      <c r="B7" s="17">
        <v>1</v>
      </c>
      <c r="C7" s="18">
        <v>8</v>
      </c>
      <c r="D7" s="18">
        <v>3</v>
      </c>
      <c r="E7" s="18">
        <v>8</v>
      </c>
      <c r="F7" s="20">
        <f>IF(COUNT(C7:E7)=0,"",SUM(C7:E7))</f>
        <v>19</v>
      </c>
      <c r="G7" s="18">
        <v>300</v>
      </c>
      <c r="H7" s="20">
        <f>IF(OR(F7="",G7=""),"",F7*G7)</f>
        <v>5700</v>
      </c>
    </row>
    <row r="8" spans="1:8" x14ac:dyDescent="0.25">
      <c r="A8" s="15" t="s">
        <v>60</v>
      </c>
      <c r="B8" s="15">
        <v>2</v>
      </c>
      <c r="C8" s="16">
        <v>11</v>
      </c>
      <c r="D8" s="16">
        <v>5</v>
      </c>
      <c r="E8" s="16">
        <v>11</v>
      </c>
      <c r="F8" s="20">
        <f>IF(COUNT(C8:E8)=0,"",SUM(C8:E8))</f>
        <v>27</v>
      </c>
      <c r="G8" s="16">
        <v>340</v>
      </c>
      <c r="H8" s="20">
        <f>IF(OR(F8="",G8=""),"",F8*G8)</f>
        <v>9180</v>
      </c>
    </row>
    <row r="9" spans="1:8" x14ac:dyDescent="0.25">
      <c r="A9" s="17" t="s">
        <v>173</v>
      </c>
      <c r="B9" s="17">
        <v>2</v>
      </c>
      <c r="C9" s="18">
        <v>11</v>
      </c>
      <c r="D9" s="18">
        <v>5</v>
      </c>
      <c r="E9" s="18">
        <v>12</v>
      </c>
      <c r="F9" s="20">
        <f>IF(COUNT(C9:E9)=0,"",SUM(C9:E9))</f>
        <v>28</v>
      </c>
      <c r="G9" s="18">
        <v>340</v>
      </c>
      <c r="H9" s="20">
        <f>IF(OR(F9="",G9=""),"",F9*G9)</f>
        <v>9520</v>
      </c>
    </row>
    <row r="10" spans="1:8" x14ac:dyDescent="0.25">
      <c r="A10" s="15"/>
      <c r="B10" s="15"/>
      <c r="C10" s="16"/>
      <c r="D10" s="16"/>
      <c r="E10" s="16"/>
      <c r="F10" s="20" t="str">
        <f>IF(COUNT(C10:E10)=0,"",SUM(C10:E10))</f>
        <v/>
      </c>
      <c r="G10" s="16"/>
      <c r="H10" s="20" t="str">
        <f>IF(OR(F10="",G10=""),"",F10*G10)</f>
        <v/>
      </c>
    </row>
    <row r="11" spans="1:8" x14ac:dyDescent="0.25">
      <c r="A11" s="17"/>
      <c r="B11" s="17"/>
      <c r="C11" s="18"/>
      <c r="D11" s="18"/>
      <c r="E11" s="18"/>
      <c r="F11" s="20" t="str">
        <f>IF(COUNT(C11:E11)=0,"",SUM(C11:E11))</f>
        <v/>
      </c>
      <c r="G11" s="18"/>
      <c r="H11" s="20" t="str">
        <f>IF(OR(F11="",G11=""),"",F11*G11)</f>
        <v/>
      </c>
    </row>
    <row r="12" spans="1:8" x14ac:dyDescent="0.25">
      <c r="A12" s="15"/>
      <c r="B12" s="15"/>
      <c r="C12" s="16"/>
      <c r="D12" s="16"/>
      <c r="E12" s="16"/>
      <c r="F12" s="20" t="str">
        <f>IF(COUNT(C12:E12)=0,"",SUM(C12:E12))</f>
        <v/>
      </c>
      <c r="G12" s="16"/>
      <c r="H12" s="20" t="str">
        <f>IF(OR(F12="",G12=""),"",F12*G12)</f>
        <v/>
      </c>
    </row>
    <row r="13" spans="1:8" x14ac:dyDescent="0.25">
      <c r="A13" s="17"/>
      <c r="B13" s="17"/>
      <c r="C13" s="18"/>
      <c r="D13" s="18"/>
      <c r="E13" s="18"/>
      <c r="F13" s="20" t="str">
        <f>IF(COUNT(C13:E13)=0,"",SUM(C13:E13))</f>
        <v/>
      </c>
      <c r="G13" s="18"/>
      <c r="H13" s="20" t="str">
        <f>IF(OR(F13="",G13=""),"",F13*G13)</f>
        <v/>
      </c>
    </row>
    <row r="14" spans="1:8" x14ac:dyDescent="0.25">
      <c r="A14" s="15"/>
      <c r="B14" s="15"/>
      <c r="C14" s="16"/>
      <c r="D14" s="16"/>
      <c r="E14" s="16"/>
      <c r="F14" s="20" t="str">
        <f>IF(COUNT(C14:E14)=0,"",SUM(C14:E14))</f>
        <v/>
      </c>
      <c r="G14" s="16"/>
      <c r="H14" s="20" t="str">
        <f>IF(OR(F14="",G14=""),"",F14*G14)</f>
        <v/>
      </c>
    </row>
    <row r="15" spans="1:8" x14ac:dyDescent="0.25">
      <c r="A15" s="17"/>
      <c r="B15" s="17"/>
      <c r="C15" s="18"/>
      <c r="D15" s="18"/>
      <c r="E15" s="18"/>
      <c r="F15" s="20" t="str">
        <f>IF(COUNT(C15:E15)=0,"",SUM(C15:E15))</f>
        <v/>
      </c>
      <c r="G15" s="18"/>
      <c r="H15" s="20" t="str">
        <f>IF(OR(F15="",G15=""),"",F15*G15)</f>
        <v/>
      </c>
    </row>
    <row r="16" spans="1:8" x14ac:dyDescent="0.25">
      <c r="A16" s="15"/>
      <c r="B16" s="15"/>
      <c r="C16" s="16"/>
      <c r="D16" s="16"/>
      <c r="E16" s="16"/>
      <c r="F16" s="20" t="str">
        <f>IF(COUNT(C16:E16)=0,"",SUM(C16:E16))</f>
        <v/>
      </c>
      <c r="G16" s="16"/>
      <c r="H16" s="20" t="str">
        <f>IF(OR(F16="",G16=""),"",F16*G16)</f>
        <v/>
      </c>
    </row>
    <row r="17" spans="1:8" x14ac:dyDescent="0.25">
      <c r="A17" s="17"/>
      <c r="B17" s="17"/>
      <c r="C17" s="18"/>
      <c r="D17" s="18"/>
      <c r="E17" s="18"/>
      <c r="F17" s="20" t="str">
        <f>IF(COUNT(C17:E17)=0,"",SUM(C17:E17))</f>
        <v/>
      </c>
      <c r="G17" s="18"/>
      <c r="H17" s="20" t="str">
        <f>IF(OR(F17="",G17=""),"",F17*G17)</f>
        <v/>
      </c>
    </row>
    <row r="18" spans="1:8" x14ac:dyDescent="0.25">
      <c r="A18" s="15"/>
      <c r="B18" s="15"/>
      <c r="C18" s="16"/>
      <c r="D18" s="16"/>
      <c r="E18" s="16"/>
      <c r="F18" s="20" t="str">
        <f>IF(COUNT(C18:E18)=0,"",SUM(C18:E18))</f>
        <v/>
      </c>
      <c r="G18" s="16"/>
      <c r="H18" s="20" t="str">
        <f>IF(OR(F18="",G18=""),"",F18*G18)</f>
        <v/>
      </c>
    </row>
    <row r="19" spans="1:8" x14ac:dyDescent="0.25">
      <c r="A19" s="17"/>
      <c r="B19" s="17"/>
      <c r="C19" s="18"/>
      <c r="D19" s="18"/>
      <c r="E19" s="18"/>
      <c r="F19" s="20" t="str">
        <f>IF(COUNT(C19:E19)=0,"",SUM(C19:E19))</f>
        <v/>
      </c>
      <c r="G19" s="18"/>
      <c r="H19" s="20" t="str">
        <f>IF(OR(F19="",G19=""),"",F19*G19)</f>
        <v/>
      </c>
    </row>
    <row r="20" spans="1:8" x14ac:dyDescent="0.25">
      <c r="A20" s="15"/>
      <c r="B20" s="15"/>
      <c r="C20" s="16"/>
      <c r="D20" s="16"/>
      <c r="E20" s="16"/>
      <c r="F20" s="20" t="str">
        <f>IF(COUNT(C20:E20)=0,"",SUM(C20:E20))</f>
        <v/>
      </c>
      <c r="G20" s="16"/>
      <c r="H20" s="20" t="str">
        <f>IF(OR(F20="",G20=""),"",F20*G20)</f>
        <v/>
      </c>
    </row>
    <row r="21" spans="1:8" x14ac:dyDescent="0.25">
      <c r="A21" s="17"/>
      <c r="B21" s="17"/>
      <c r="C21" s="18"/>
      <c r="D21" s="18"/>
      <c r="E21" s="18"/>
      <c r="F21" s="20" t="str">
        <f>IF(COUNT(C21:E21)=0,"",SUM(C21:E21))</f>
        <v/>
      </c>
      <c r="G21" s="18"/>
      <c r="H21" s="20" t="str">
        <f>IF(OR(F21="",G21=""),"",F21*G21)</f>
        <v/>
      </c>
    </row>
    <row r="22" spans="1:8" x14ac:dyDescent="0.25">
      <c r="A22" s="15"/>
      <c r="B22" s="15"/>
      <c r="C22" s="16"/>
      <c r="D22" s="16"/>
      <c r="E22" s="16"/>
      <c r="F22" s="20" t="str">
        <f>IF(COUNT(C22:E22)=0,"",SUM(C22:E22))</f>
        <v/>
      </c>
      <c r="G22" s="16"/>
      <c r="H22" s="20" t="str">
        <f>IF(OR(F22="",G22=""),"",F22*G22)</f>
        <v/>
      </c>
    </row>
    <row r="23" spans="1:8" x14ac:dyDescent="0.25">
      <c r="A23" s="17"/>
      <c r="B23" s="17"/>
      <c r="C23" s="18"/>
      <c r="D23" s="18"/>
      <c r="E23" s="18"/>
      <c r="F23" s="20" t="str">
        <f>IF(COUNT(C23:E23)=0,"",SUM(C23:E23))</f>
        <v/>
      </c>
      <c r="G23" s="18"/>
      <c r="H23" s="20" t="str">
        <f>IF(OR(F23="",G23=""),"",F23*G23)</f>
        <v/>
      </c>
    </row>
    <row r="24" spans="1:8" x14ac:dyDescent="0.25">
      <c r="A24" s="15"/>
      <c r="B24" s="15"/>
      <c r="C24" s="16"/>
      <c r="D24" s="16"/>
      <c r="E24" s="16"/>
      <c r="F24" s="20" t="str">
        <f>IF(COUNT(C24:E24)=0,"",SUM(C24:E24))</f>
        <v/>
      </c>
      <c r="G24" s="16"/>
      <c r="H24" s="20" t="str">
        <f>IF(OR(F24="",G24=""),"",F24*G24)</f>
        <v/>
      </c>
    </row>
    <row r="25" spans="1:8" x14ac:dyDescent="0.25">
      <c r="A25" s="17"/>
      <c r="B25" s="17"/>
      <c r="C25" s="18"/>
      <c r="D25" s="18"/>
      <c r="E25" s="18"/>
      <c r="F25" s="20" t="str">
        <f>IF(COUNT(C25:E25)=0,"",SUM(C25:E25))</f>
        <v/>
      </c>
      <c r="G25" s="18"/>
      <c r="H25" s="20" t="str">
        <f>IF(OR(F25="",G25=""),"",F25*G25)</f>
        <v/>
      </c>
    </row>
    <row r="26" spans="1:8" x14ac:dyDescent="0.25">
      <c r="A26" s="15"/>
      <c r="B26" s="15"/>
      <c r="C26" s="16"/>
      <c r="D26" s="16"/>
      <c r="E26" s="16"/>
      <c r="F26" s="20" t="str">
        <f>IF(COUNT(C26:E26)=0,"",SUM(C26:E26))</f>
        <v/>
      </c>
      <c r="G26" s="16"/>
      <c r="H26" s="20" t="str">
        <f>IF(OR(F26="",G26=""),"",F26*G26)</f>
        <v/>
      </c>
    </row>
    <row r="27" spans="1:8" x14ac:dyDescent="0.25">
      <c r="A27" s="17"/>
      <c r="B27" s="17"/>
      <c r="C27" s="18"/>
      <c r="D27" s="18"/>
      <c r="E27" s="18"/>
      <c r="F27" s="20" t="str">
        <f>IF(COUNT(C27:E27)=0,"",SUM(C27:E27))</f>
        <v/>
      </c>
      <c r="G27" s="18"/>
      <c r="H27" s="20" t="str">
        <f>IF(OR(F27="",G27=""),"",F27*G27)</f>
        <v/>
      </c>
    </row>
    <row r="28" spans="1:8" x14ac:dyDescent="0.25">
      <c r="A28" s="15"/>
      <c r="B28" s="15"/>
      <c r="C28" s="16"/>
      <c r="D28" s="16"/>
      <c r="E28" s="16"/>
      <c r="F28" s="20" t="str">
        <f>IF(COUNT(C28:E28)=0,"",SUM(C28:E28))</f>
        <v/>
      </c>
      <c r="G28" s="16"/>
      <c r="H28" s="20" t="str">
        <f>IF(OR(F28="",G28=""),"",F28*G28)</f>
        <v/>
      </c>
    </row>
    <row r="29" spans="1:8" x14ac:dyDescent="0.25">
      <c r="A29" s="17"/>
      <c r="B29" s="17"/>
      <c r="C29" s="18"/>
      <c r="D29" s="18"/>
      <c r="E29" s="18"/>
      <c r="F29" s="20" t="str">
        <f>IF(COUNT(C29:E29)=0,"",SUM(C29:E29))</f>
        <v/>
      </c>
      <c r="G29" s="18"/>
      <c r="H29" s="20" t="str">
        <f>IF(OR(F29="",G29=""),"",F29*G29)</f>
        <v/>
      </c>
    </row>
    <row r="30" spans="1:8" x14ac:dyDescent="0.25">
      <c r="A30" s="15"/>
      <c r="B30" s="15"/>
      <c r="C30" s="16"/>
      <c r="D30" s="16"/>
      <c r="E30" s="16"/>
      <c r="F30" s="20" t="str">
        <f>IF(COUNT(C30:E30)=0,"",SUM(C30:E30))</f>
        <v/>
      </c>
      <c r="G30" s="16"/>
      <c r="H30" s="20" t="str">
        <f>IF(OR(F30="",G30=""),"",F30*G30)</f>
        <v/>
      </c>
    </row>
    <row r="31" spans="1:8" x14ac:dyDescent="0.25">
      <c r="A31" s="17"/>
      <c r="B31" s="17"/>
      <c r="C31" s="18"/>
      <c r="D31" s="18"/>
      <c r="E31" s="18"/>
      <c r="F31" s="20" t="str">
        <f>IF(COUNT(C31:E31)=0,"",SUM(C31:E31))</f>
        <v/>
      </c>
      <c r="G31" s="18"/>
      <c r="H31" s="20" t="str">
        <f>IF(OR(F31="",G31=""),"",F31*G31)</f>
        <v/>
      </c>
    </row>
    <row r="32" spans="1:8" x14ac:dyDescent="0.25">
      <c r="A32" s="15"/>
      <c r="B32" s="15"/>
      <c r="C32" s="16"/>
      <c r="D32" s="16"/>
      <c r="E32" s="16"/>
      <c r="F32" s="20" t="str">
        <f>IF(COUNT(C32:E32)=0,"",SUM(C32:E32))</f>
        <v/>
      </c>
      <c r="G32" s="16"/>
      <c r="H32" s="20" t="str">
        <f>IF(OR(F32="",G32=""),"",F32*G32)</f>
        <v/>
      </c>
    </row>
    <row r="33" spans="1:8" x14ac:dyDescent="0.25">
      <c r="A33" s="17"/>
      <c r="B33" s="17"/>
      <c r="C33" s="18"/>
      <c r="D33" s="18"/>
      <c r="E33" s="18"/>
      <c r="F33" s="20" t="str">
        <f>IF(COUNT(C33:E33)=0,"",SUM(C33:E33))</f>
        <v/>
      </c>
      <c r="G33" s="18"/>
      <c r="H33" s="20" t="str">
        <f>IF(OR(F33="",G33=""),"",F33*G33)</f>
        <v/>
      </c>
    </row>
    <row r="34" spans="1:8" x14ac:dyDescent="0.25">
      <c r="A34" s="15"/>
      <c r="B34" s="15"/>
      <c r="C34" s="16"/>
      <c r="D34" s="16"/>
      <c r="E34" s="16"/>
      <c r="F34" s="20" t="str">
        <f>IF(COUNT(C34:E34)=0,"",SUM(C34:E34))</f>
        <v/>
      </c>
      <c r="G34" s="16"/>
      <c r="H34" s="20" t="str">
        <f>IF(OR(F34="",G34=""),"",F34*G34)</f>
        <v/>
      </c>
    </row>
    <row r="35" spans="1:8" x14ac:dyDescent="0.25">
      <c r="A35" s="17"/>
      <c r="B35" s="17"/>
      <c r="C35" s="18"/>
      <c r="D35" s="18"/>
      <c r="E35" s="18"/>
      <c r="F35" s="20" t="str">
        <f>IF(COUNT(C35:E35)=0,"",SUM(C35:E35))</f>
        <v/>
      </c>
      <c r="G35" s="18"/>
      <c r="H35" s="20" t="str">
        <f>IF(OR(F35="",G35=""),"",F35*G35)</f>
        <v/>
      </c>
    </row>
    <row r="36" spans="1:8" x14ac:dyDescent="0.25">
      <c r="A36" s="15"/>
      <c r="B36" s="15"/>
      <c r="C36" s="16"/>
      <c r="D36" s="16"/>
      <c r="E36" s="16"/>
      <c r="F36" s="20" t="str">
        <f>IF(COUNT(C36:E36)=0,"",SUM(C36:E36))</f>
        <v/>
      </c>
      <c r="G36" s="16"/>
      <c r="H36" s="20" t="str">
        <f>IF(OR(F36="",G36=""),"",F36*G36)</f>
        <v/>
      </c>
    </row>
    <row r="37" spans="1:8" x14ac:dyDescent="0.25">
      <c r="A37" s="17"/>
      <c r="B37" s="17"/>
      <c r="C37" s="18"/>
      <c r="D37" s="18"/>
      <c r="E37" s="18"/>
      <c r="F37" s="20" t="str">
        <f>IF(COUNT(C37:E37)=0,"",SUM(C37:E37))</f>
        <v/>
      </c>
      <c r="G37" s="18"/>
      <c r="H37" s="20" t="str">
        <f>IF(OR(F37="",G37=""),"",F37*G37)</f>
        <v/>
      </c>
    </row>
    <row r="38" spans="1:8" x14ac:dyDescent="0.25">
      <c r="A38" s="15"/>
      <c r="B38" s="15"/>
      <c r="C38" s="16"/>
      <c r="D38" s="16"/>
      <c r="E38" s="16"/>
      <c r="F38" s="20" t="str">
        <f>IF(COUNT(C38:E38)=0,"",SUM(C38:E38))</f>
        <v/>
      </c>
      <c r="G38" s="16"/>
      <c r="H38" s="20" t="str">
        <f>IF(OR(F38="",G38=""),"",F38*G38)</f>
        <v/>
      </c>
    </row>
    <row r="39" spans="1:8" x14ac:dyDescent="0.25">
      <c r="A39" s="17"/>
      <c r="B39" s="17"/>
      <c r="C39" s="18"/>
      <c r="D39" s="18"/>
      <c r="E39" s="18"/>
      <c r="F39" s="20" t="str">
        <f>IF(COUNT(C39:E39)=0,"",SUM(C39:E39))</f>
        <v/>
      </c>
      <c r="G39" s="18"/>
      <c r="H39" s="20" t="str">
        <f>IF(OR(F39="",G39=""),"",F39*G39)</f>
        <v/>
      </c>
    </row>
    <row r="40" spans="1:8" x14ac:dyDescent="0.25">
      <c r="A40" s="15"/>
      <c r="B40" s="15"/>
      <c r="C40" s="16"/>
      <c r="D40" s="16"/>
      <c r="E40" s="16"/>
      <c r="F40" s="20" t="str">
        <f>IF(COUNT(C40:E40)=0,"",SUM(C40:E40))</f>
        <v/>
      </c>
      <c r="G40" s="16"/>
      <c r="H40" s="20" t="str">
        <f>IF(OR(F40="",G40=""),"",F40*G40)</f>
        <v/>
      </c>
    </row>
    <row r="41" spans="1:8" x14ac:dyDescent="0.25">
      <c r="A41" s="17"/>
      <c r="B41" s="17"/>
      <c r="C41" s="18"/>
      <c r="D41" s="18"/>
      <c r="E41" s="18"/>
      <c r="F41" s="20" t="str">
        <f>IF(COUNT(C41:E41)=0,"",SUM(C41:E41))</f>
        <v/>
      </c>
      <c r="G41" s="18"/>
      <c r="H41" s="20" t="str">
        <f>IF(OR(F41="",G41=""),"",F41*G41)</f>
        <v/>
      </c>
    </row>
    <row r="42" spans="1:8" x14ac:dyDescent="0.25">
      <c r="A42" s="15"/>
      <c r="B42" s="15"/>
      <c r="C42" s="16"/>
      <c r="D42" s="16"/>
      <c r="E42" s="16"/>
      <c r="F42" s="20" t="str">
        <f>IF(COUNT(C42:E42)=0,"",SUM(C42:E42))</f>
        <v/>
      </c>
      <c r="G42" s="16"/>
      <c r="H42" s="20" t="str">
        <f>IF(OR(F42="",G42=""),"",F42*G42)</f>
        <v/>
      </c>
    </row>
    <row r="43" spans="1:8" x14ac:dyDescent="0.25">
      <c r="A43" s="17"/>
      <c r="B43" s="17"/>
      <c r="C43" s="18"/>
      <c r="D43" s="18"/>
      <c r="E43" s="18"/>
      <c r="F43" s="20" t="str">
        <f>IF(COUNT(C43:E43)=0,"",SUM(C43:E43))</f>
        <v/>
      </c>
      <c r="G43" s="18"/>
      <c r="H43" s="20" t="str">
        <f>IF(OR(F43="",G43=""),"",F43*G43)</f>
        <v/>
      </c>
    </row>
    <row r="44" spans="1:8" x14ac:dyDescent="0.25">
      <c r="A44" s="15"/>
      <c r="B44" s="15"/>
      <c r="C44" s="16"/>
      <c r="D44" s="16"/>
      <c r="E44" s="16"/>
      <c r="F44" s="20" t="str">
        <f>IF(COUNT(C44:E44)=0,"",SUM(C44:E44))</f>
        <v/>
      </c>
      <c r="G44" s="16"/>
      <c r="H44" s="20" t="str">
        <f>IF(OR(F44="",G44=""),"",F44*G44)</f>
        <v/>
      </c>
    </row>
    <row r="45" spans="1:8" x14ac:dyDescent="0.25">
      <c r="A45" s="17"/>
      <c r="B45" s="17"/>
      <c r="C45" s="18"/>
      <c r="D45" s="18"/>
      <c r="E45" s="18"/>
      <c r="F45" s="20" t="str">
        <f>IF(COUNT(C45:E45)=0,"",SUM(C45:E45))</f>
        <v/>
      </c>
      <c r="G45" s="18"/>
      <c r="H45" s="20" t="str">
        <f>IF(OR(F45="",G45=""),"",F45*G45)</f>
        <v/>
      </c>
    </row>
    <row r="46" spans="1:8" x14ac:dyDescent="0.25">
      <c r="A46" s="15"/>
      <c r="B46" s="15"/>
      <c r="C46" s="16"/>
      <c r="D46" s="16"/>
      <c r="E46" s="16"/>
      <c r="F46" s="20" t="str">
        <f>IF(COUNT(C46:E46)=0,"",SUM(C46:E46))</f>
        <v/>
      </c>
      <c r="G46" s="16"/>
      <c r="H46" s="20" t="str">
        <f>IF(OR(F46="",G46=""),"",F46*G46)</f>
        <v/>
      </c>
    </row>
    <row r="47" spans="1:8" x14ac:dyDescent="0.25">
      <c r="A47" s="17"/>
      <c r="B47" s="17"/>
      <c r="C47" s="18"/>
      <c r="D47" s="18"/>
      <c r="E47" s="18"/>
      <c r="F47" s="20" t="str">
        <f>IF(COUNT(C47:E47)=0,"",SUM(C47:E47))</f>
        <v/>
      </c>
      <c r="G47" s="18"/>
      <c r="H47" s="20" t="str">
        <f>IF(OR(F47="",G47=""),"",F47*G47)</f>
        <v/>
      </c>
    </row>
    <row r="48" spans="1:8" x14ac:dyDescent="0.25">
      <c r="A48" s="15"/>
      <c r="B48" s="15"/>
      <c r="C48" s="16"/>
      <c r="D48" s="16"/>
      <c r="E48" s="16"/>
      <c r="F48" s="20" t="str">
        <f>IF(COUNT(C48:E48)=0,"",SUM(C48:E48))</f>
        <v/>
      </c>
      <c r="G48" s="16"/>
      <c r="H48" s="20" t="str">
        <f>IF(OR(F48="",G48=""),"",F48*G48)</f>
        <v/>
      </c>
    </row>
    <row r="49" spans="1:8" x14ac:dyDescent="0.25">
      <c r="A49" s="17"/>
      <c r="B49" s="17"/>
      <c r="C49" s="18"/>
      <c r="D49" s="18"/>
      <c r="E49" s="18"/>
      <c r="F49" s="20" t="str">
        <f>IF(COUNT(C49:E49)=0,"",SUM(C49:E49))</f>
        <v/>
      </c>
      <c r="G49" s="18"/>
      <c r="H49" s="20" t="str">
        <f>IF(OR(F49="",G49=""),"",F49*G49)</f>
        <v/>
      </c>
    </row>
    <row r="50" spans="1:8" x14ac:dyDescent="0.25">
      <c r="A50" s="15"/>
      <c r="B50" s="15"/>
      <c r="C50" s="16"/>
      <c r="D50" s="16"/>
      <c r="E50" s="16"/>
      <c r="F50" s="20" t="str">
        <f>IF(COUNT(C50:E50)=0,"",SUM(C50:E50))</f>
        <v/>
      </c>
      <c r="G50" s="16"/>
      <c r="H50" s="20" t="str">
        <f>IF(OR(F50="",G50=""),"",F50*G50)</f>
        <v/>
      </c>
    </row>
    <row r="51" spans="1:8" x14ac:dyDescent="0.25">
      <c r="A51" s="17"/>
      <c r="B51" s="17"/>
      <c r="C51" s="18"/>
      <c r="D51" s="18"/>
      <c r="E51" s="18"/>
      <c r="F51" s="20" t="str">
        <f>IF(COUNT(C51:E51)=0,"",SUM(C51:E51))</f>
        <v/>
      </c>
      <c r="G51" s="18"/>
      <c r="H51" s="20" t="str">
        <f>IF(OR(F51="",G51=""),"",F51*G51)</f>
        <v/>
      </c>
    </row>
    <row r="52" spans="1:8" x14ac:dyDescent="0.25">
      <c r="A52" s="15"/>
      <c r="B52" s="15"/>
      <c r="C52" s="16"/>
      <c r="D52" s="16"/>
      <c r="E52" s="16"/>
      <c r="F52" s="20" t="str">
        <f>IF(COUNT(C52:E52)=0,"",SUM(C52:E52))</f>
        <v/>
      </c>
      <c r="G52" s="16"/>
      <c r="H52" s="20" t="str">
        <f>IF(OR(F52="",G52=""),"",F52*G52)</f>
        <v/>
      </c>
    </row>
    <row r="53" spans="1:8" x14ac:dyDescent="0.25">
      <c r="A53" s="17"/>
      <c r="B53" s="17"/>
      <c r="C53" s="18"/>
      <c r="D53" s="18"/>
      <c r="E53" s="18"/>
      <c r="F53" s="20" t="str">
        <f>IF(COUNT(C53:E53)=0,"",SUM(C53:E53))</f>
        <v/>
      </c>
      <c r="G53" s="18"/>
      <c r="H53" s="20" t="str">
        <f>IF(OR(F53="",G53=""),"",F53*G53)</f>
        <v/>
      </c>
    </row>
    <row r="54" spans="1:8" x14ac:dyDescent="0.25">
      <c r="A54" s="15"/>
      <c r="B54" s="15"/>
      <c r="C54" s="16"/>
      <c r="D54" s="16"/>
      <c r="E54" s="16"/>
      <c r="F54" s="20" t="str">
        <f>IF(COUNT(C54:E54)=0,"",SUM(C54:E54))</f>
        <v/>
      </c>
      <c r="G54" s="16"/>
      <c r="H54" s="20" t="str">
        <f>IF(OR(F54="",G54=""),"",F54*G54)</f>
        <v/>
      </c>
    </row>
    <row r="55" spans="1:8" x14ac:dyDescent="0.25">
      <c r="A55" s="17"/>
      <c r="B55" s="17"/>
      <c r="C55" s="18"/>
      <c r="D55" s="18"/>
      <c r="E55" s="18"/>
      <c r="F55" s="20" t="str">
        <f>IF(COUNT(C55:E55)=0,"",SUM(C55:E55))</f>
        <v/>
      </c>
      <c r="G55" s="18"/>
      <c r="H55" s="20" t="str">
        <f>IF(OR(F55="",G55=""),"",F55*G55)</f>
        <v/>
      </c>
    </row>
    <row r="56" spans="1:8" x14ac:dyDescent="0.25">
      <c r="A56" s="15"/>
      <c r="B56" s="15"/>
      <c r="C56" s="16"/>
      <c r="D56" s="16"/>
      <c r="E56" s="16"/>
      <c r="F56" s="20" t="str">
        <f>IF(COUNT(C56:E56)=0,"",SUM(C56:E56))</f>
        <v/>
      </c>
      <c r="G56" s="16"/>
      <c r="H56" s="20" t="str">
        <f>IF(OR(F56="",G56=""),"",F56*G56)</f>
        <v/>
      </c>
    </row>
    <row r="57" spans="1:8" x14ac:dyDescent="0.25">
      <c r="A57" s="17"/>
      <c r="B57" s="17"/>
      <c r="C57" s="18"/>
      <c r="D57" s="18"/>
      <c r="E57" s="18"/>
      <c r="F57" s="20" t="str">
        <f>IF(COUNT(C57:E57)=0,"",SUM(C57:E57))</f>
        <v/>
      </c>
      <c r="G57" s="18"/>
      <c r="H57" s="20" t="str">
        <f>IF(OR(F57="",G57=""),"",F57*G57)</f>
        <v/>
      </c>
    </row>
    <row r="58" spans="1:8" x14ac:dyDescent="0.25">
      <c r="A58" s="15"/>
      <c r="B58" s="15"/>
      <c r="C58" s="16"/>
      <c r="D58" s="16"/>
      <c r="E58" s="16"/>
      <c r="F58" s="20" t="str">
        <f>IF(COUNT(C58:E58)=0,"",SUM(C58:E58))</f>
        <v/>
      </c>
      <c r="G58" s="16"/>
      <c r="H58" s="20" t="str">
        <f>IF(OR(F58="",G58=""),"",F58*G58)</f>
        <v/>
      </c>
    </row>
    <row r="59" spans="1:8" x14ac:dyDescent="0.25">
      <c r="A59" s="17"/>
      <c r="B59" s="17"/>
      <c r="C59" s="18"/>
      <c r="D59" s="18"/>
      <c r="E59" s="18"/>
      <c r="F59" s="20" t="str">
        <f>IF(COUNT(C59:E59)=0,"",SUM(C59:E59))</f>
        <v/>
      </c>
      <c r="G59" s="18"/>
      <c r="H59" s="20" t="str">
        <f>IF(OR(F59="",G59=""),"",F59*G59)</f>
        <v/>
      </c>
    </row>
    <row r="60" spans="1:8" x14ac:dyDescent="0.25">
      <c r="A60" s="15"/>
      <c r="B60" s="15"/>
      <c r="C60" s="16"/>
      <c r="D60" s="16"/>
      <c r="E60" s="16"/>
      <c r="F60" s="20" t="str">
        <f>IF(COUNT(C60:E60)=0,"",SUM(C60:E60))</f>
        <v/>
      </c>
      <c r="G60" s="16"/>
      <c r="H60" s="20" t="str">
        <f>IF(OR(F60="",G60=""),"",F60*G60)</f>
        <v/>
      </c>
    </row>
    <row r="61" spans="1:8" x14ac:dyDescent="0.25">
      <c r="A61" s="17"/>
      <c r="B61" s="17"/>
      <c r="C61" s="18"/>
      <c r="D61" s="18"/>
      <c r="E61" s="18"/>
      <c r="F61" s="20" t="str">
        <f>IF(COUNT(C61:E61)=0,"",SUM(C61:E61))</f>
        <v/>
      </c>
      <c r="G61" s="18"/>
      <c r="H61" s="20" t="str">
        <f>IF(OR(F61="",G61=""),"",F61*G61)</f>
        <v/>
      </c>
    </row>
    <row r="62" spans="1:8" x14ac:dyDescent="0.25">
      <c r="A62" s="15"/>
      <c r="B62" s="15"/>
      <c r="C62" s="16"/>
      <c r="D62" s="16"/>
      <c r="E62" s="16"/>
      <c r="F62" s="20" t="str">
        <f>IF(COUNT(C62:E62)=0,"",SUM(C62:E62))</f>
        <v/>
      </c>
      <c r="G62" s="16"/>
      <c r="H62" s="20" t="str">
        <f>IF(OR(F62="",G62=""),"",F62*G62)</f>
        <v/>
      </c>
    </row>
    <row r="63" spans="1:8" x14ac:dyDescent="0.25">
      <c r="A63" s="17"/>
      <c r="B63" s="17"/>
      <c r="C63" s="18"/>
      <c r="D63" s="18"/>
      <c r="E63" s="18"/>
      <c r="F63" s="20" t="str">
        <f>IF(COUNT(C63:E63)=0,"",SUM(C63:E63))</f>
        <v/>
      </c>
      <c r="G63" s="18"/>
      <c r="H63" s="20" t="str">
        <f>IF(OR(F63="",G63=""),"",F63*G63)</f>
        <v/>
      </c>
    </row>
    <row r="64" spans="1:8" x14ac:dyDescent="0.25">
      <c r="A64" s="15"/>
      <c r="B64" s="15"/>
      <c r="C64" s="16"/>
      <c r="D64" s="16"/>
      <c r="E64" s="16"/>
      <c r="F64" s="20" t="str">
        <f>IF(COUNT(C64:E64)=0,"",SUM(C64:E64))</f>
        <v/>
      </c>
      <c r="G64" s="16"/>
      <c r="H64" s="20" t="str">
        <f>IF(OR(F64="",G64=""),"",F64*G64)</f>
        <v/>
      </c>
    </row>
    <row r="65" spans="1:8" x14ac:dyDescent="0.25">
      <c r="A65" s="17"/>
      <c r="B65" s="17"/>
      <c r="C65" s="18"/>
      <c r="D65" s="18"/>
      <c r="E65" s="18"/>
      <c r="F65" s="20" t="str">
        <f>IF(COUNT(C65:E65)=0,"",SUM(C65:E65))</f>
        <v/>
      </c>
      <c r="G65" s="18"/>
      <c r="H65" s="20" t="str">
        <f>IF(OR(F65="",G65=""),"",F65*G65)</f>
        <v/>
      </c>
    </row>
    <row r="66" spans="1:8" x14ac:dyDescent="0.25">
      <c r="A66" s="15"/>
      <c r="B66" s="15"/>
      <c r="C66" s="16"/>
      <c r="D66" s="16"/>
      <c r="E66" s="16"/>
      <c r="F66" s="20" t="str">
        <f>IF(COUNT(C66:E66)=0,"",SUM(C66:E66))</f>
        <v/>
      </c>
      <c r="G66" s="16"/>
      <c r="H66" s="20" t="str">
        <f>IF(OR(F66="",G66=""),"",F66*G66)</f>
        <v/>
      </c>
    </row>
  </sheetData>
  <mergeCells count="3">
    <mergeCell ref="A1:H1"/>
    <mergeCell ref="A2:H2"/>
    <mergeCell ref="A3:H3"/>
  </mergeCells>
  <dataValidations count="2">
    <dataValidation type="whole" allowBlank="1" showErrorMessage="1" error="HAKEDİŞ NO 1-99 arası tam sayı olmalı" sqref="B10:B66">
      <formula1>1</formula1>
      <formula2>99</formula2>
    </dataValidation>
    <dataValidation type="whole" allowBlank="1" showErrorMessage="1" error="HAKEDİŞ NO 1-99 arası tam sayı olmalı" sqref="B5:B66">
      <formula1>1</formula1>
      <formula2>99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3" width="12" customWidth="1"/>
    <col min="4" max="4" width="34" customWidth="1"/>
    <col min="5" max="5" width="16" customWidth="1"/>
    <col min="7" max="7" width="10" customWidth="1"/>
    <col min="8" max="9" width="14" customWidth="1"/>
  </cols>
  <sheetData>
    <row r="1" ht="26" customHeight="1" spans="1:9" x14ac:dyDescent="0.25">
      <c r="A1" s="32" t="s">
        <v>174</v>
      </c>
      <c r="B1" s="32"/>
      <c r="C1" s="32"/>
      <c r="D1" s="32"/>
      <c r="E1" s="32"/>
      <c r="F1" s="32"/>
      <c r="G1" s="32"/>
      <c r="H1" s="32"/>
      <c r="I1" s="32"/>
    </row>
    <row r="2" spans="1:9" x14ac:dyDescent="0.25">
      <c r="A2" s="12" t="str">
        <f>"İş: "&amp;IF('BİLGİ GİR'!B3="","—",'BİLGİ GİR'!B3)&amp;"   ·   Taşeron: "&amp;IF('BİLGİ GİR'!B4="","—",'BİLGİ GİR'!B4)</f>
        <v>İş: ÖRNEK KONUT PROJESİ   ·   Taşeron: ÖRNEK TAŞERON LTD.</v>
      </c>
      <c r="B2" s="12"/>
      <c r="C2" s="12"/>
      <c r="D2" s="12"/>
      <c r="E2" s="12"/>
      <c r="F2" s="12"/>
      <c r="G2" s="12"/>
      <c r="H2" s="12"/>
      <c r="I2" s="12"/>
    </row>
    <row r="3" spans="1:9" x14ac:dyDescent="0.25">
      <c r="A3" s="6" t="s">
        <v>175</v>
      </c>
      <c r="B3" s="6"/>
      <c r="C3" s="6"/>
      <c r="D3" s="6"/>
      <c r="E3" s="6"/>
      <c r="F3" s="6"/>
      <c r="G3" s="6"/>
      <c r="H3" s="6"/>
      <c r="I3" s="6"/>
    </row>
    <row r="4" ht="26" customHeight="1" spans="1:9" x14ac:dyDescent="0.25">
      <c r="A4" s="33" t="s">
        <v>52</v>
      </c>
      <c r="B4" s="33" t="s">
        <v>53</v>
      </c>
      <c r="C4" s="33" t="s">
        <v>176</v>
      </c>
      <c r="D4" s="33" t="s">
        <v>75</v>
      </c>
      <c r="E4" s="33" t="s">
        <v>177</v>
      </c>
      <c r="F4" s="33" t="s">
        <v>50</v>
      </c>
      <c r="G4" s="33" t="s">
        <v>146</v>
      </c>
      <c r="H4" s="33" t="s">
        <v>54</v>
      </c>
      <c r="I4" s="33" t="s">
        <v>147</v>
      </c>
    </row>
    <row r="5" spans="1:9" x14ac:dyDescent="0.25">
      <c r="A5" s="19">
        <f>IFERROR(INDIRECT("'TUTANAK-1'!E5"),"")</f>
        <v>1</v>
      </c>
      <c r="B5" s="19" t="str">
        <f>IFERROR(INDIRECT("'TUTANAK-1'!E4"),"")</f>
        <v>20.01.2025</v>
      </c>
      <c r="C5" s="19" t="str">
        <f>IFERROR(INDIRECT("'TUTANAK-1'!E3"),"")</f>
        <v>TT-2025-01</v>
      </c>
      <c r="D5" s="19" t="str">
        <f>IFERROR(INDIRECT("'TUTANAK-1'!B5"),"")</f>
        <v>Çöp şutu tamiri</v>
      </c>
      <c r="E5" s="19" t="str">
        <f>IFERROR(INDIRECT("'TUTANAK-1'!B6"),"")</f>
        <v>İLAVE İMALAT (+)</v>
      </c>
      <c r="F5" s="17"/>
      <c r="G5" s="18"/>
      <c r="H5" s="18"/>
      <c r="I5" s="20">
        <f>IFERROR(INDIRECT("'TUTANAK-1'!E18"),"")</f>
        <v>17400</v>
      </c>
    </row>
    <row r="6" spans="1:9" x14ac:dyDescent="0.25">
      <c r="A6" s="19" t="str">
        <f>IFERROR(INDIRECT("'TUTANAK-2'!E5"),"")</f>
        <v/>
      </c>
      <c r="B6" s="19" t="str">
        <f>IFERROR(INDIRECT("'TUTANAK-2'!E4"),"")</f>
        <v/>
      </c>
      <c r="C6" s="19" t="str">
        <f>IFERROR(INDIRECT("'TUTANAK-2'!E3"),"")</f>
        <v/>
      </c>
      <c r="D6" s="19" t="str">
        <f>IFERROR(INDIRECT("'TUTANAK-2'!B5"),"")</f>
        <v/>
      </c>
      <c r="E6" s="19" t="str">
        <f>IFERROR(INDIRECT("'TUTANAK-2'!B6"),"")</f>
        <v/>
      </c>
      <c r="F6" s="15"/>
      <c r="G6" s="16"/>
      <c r="H6" s="16"/>
      <c r="I6" s="20" t="str">
        <f>IFERROR(INDIRECT("'TUTANAK-2'!E18"),"")</f>
        <v/>
      </c>
    </row>
    <row r="7" spans="1:9" x14ac:dyDescent="0.25">
      <c r="A7" s="19" t="str">
        <f>IFERROR(INDIRECT("'TUTANAK-3'!E5"),"")</f>
        <v/>
      </c>
      <c r="B7" s="19" t="str">
        <f>IFERROR(INDIRECT("'TUTANAK-3'!E4"),"")</f>
        <v/>
      </c>
      <c r="C7" s="19" t="str">
        <f>IFERROR(INDIRECT("'TUTANAK-3'!E3"),"")</f>
        <v/>
      </c>
      <c r="D7" s="19" t="str">
        <f>IFERROR(INDIRECT("'TUTANAK-3'!B5"),"")</f>
        <v/>
      </c>
      <c r="E7" s="19" t="str">
        <f>IFERROR(INDIRECT("'TUTANAK-3'!B6"),"")</f>
        <v/>
      </c>
      <c r="F7" s="17"/>
      <c r="G7" s="18"/>
      <c r="H7" s="18"/>
      <c r="I7" s="20" t="str">
        <f>IFERROR(INDIRECT("'TUTANAK-3'!E18"),"")</f>
        <v/>
      </c>
    </row>
    <row r="8" spans="1:9" x14ac:dyDescent="0.25">
      <c r="A8" s="19" t="str">
        <f>IFERROR(INDIRECT("'TUTANAK-4'!E5"),"")</f>
        <v/>
      </c>
      <c r="B8" s="19" t="str">
        <f>IFERROR(INDIRECT("'TUTANAK-4'!E4"),"")</f>
        <v/>
      </c>
      <c r="C8" s="19" t="str">
        <f>IFERROR(INDIRECT("'TUTANAK-4'!E3"),"")</f>
        <v/>
      </c>
      <c r="D8" s="19" t="str">
        <f>IFERROR(INDIRECT("'TUTANAK-4'!B5"),"")</f>
        <v/>
      </c>
      <c r="E8" s="19" t="str">
        <f>IFERROR(INDIRECT("'TUTANAK-4'!B6"),"")</f>
        <v/>
      </c>
      <c r="F8" s="15"/>
      <c r="G8" s="16"/>
      <c r="H8" s="16"/>
      <c r="I8" s="20" t="str">
        <f>IFERROR(INDIRECT("'TUTANAK-4'!E18"),"")</f>
        <v/>
      </c>
    </row>
    <row r="9" spans="1:9" x14ac:dyDescent="0.25">
      <c r="A9" s="19" t="str">
        <f>IFERROR(INDIRECT("'TUTANAK-5'!E5"),"")</f>
        <v/>
      </c>
      <c r="B9" s="19" t="str">
        <f>IFERROR(INDIRECT("'TUTANAK-5'!E4"),"")</f>
        <v/>
      </c>
      <c r="C9" s="19" t="str">
        <f>IFERROR(INDIRECT("'TUTANAK-5'!E3"),"")</f>
        <v/>
      </c>
      <c r="D9" s="19" t="str">
        <f>IFERROR(INDIRECT("'TUTANAK-5'!B5"),"")</f>
        <v/>
      </c>
      <c r="E9" s="19" t="str">
        <f>IFERROR(INDIRECT("'TUTANAK-5'!B6"),"")</f>
        <v/>
      </c>
      <c r="F9" s="17"/>
      <c r="G9" s="18"/>
      <c r="H9" s="18"/>
      <c r="I9" s="20" t="str">
        <f>IFERROR(INDIRECT("'TUTANAK-5'!E18"),"")</f>
        <v/>
      </c>
    </row>
    <row r="10" spans="1:9" x14ac:dyDescent="0.25">
      <c r="A10" s="19" t="str">
        <f>IFERROR(INDIRECT("'TUTANAK-6'!E5"),"")</f>
        <v/>
      </c>
      <c r="B10" s="19" t="str">
        <f>IFERROR(INDIRECT("'TUTANAK-6'!E4"),"")</f>
        <v/>
      </c>
      <c r="C10" s="19" t="str">
        <f>IFERROR(INDIRECT("'TUTANAK-6'!E3"),"")</f>
        <v/>
      </c>
      <c r="D10" s="19" t="str">
        <f>IFERROR(INDIRECT("'TUTANAK-6'!B5"),"")</f>
        <v/>
      </c>
      <c r="E10" s="19" t="str">
        <f>IFERROR(INDIRECT("'TUTANAK-6'!B6"),"")</f>
        <v/>
      </c>
      <c r="F10" s="15"/>
      <c r="G10" s="16"/>
      <c r="H10" s="16"/>
      <c r="I10" s="20" t="str">
        <f>IFERROR(INDIRECT("'TUTANAK-6'!E18"),"")</f>
        <v/>
      </c>
    </row>
    <row r="11" spans="1:9" x14ac:dyDescent="0.25">
      <c r="A11" s="19" t="str">
        <f>IFERROR(INDIRECT("'TUTANAK-7'!E5"),"")</f>
        <v/>
      </c>
      <c r="B11" s="19" t="str">
        <f>IFERROR(INDIRECT("'TUTANAK-7'!E4"),"")</f>
        <v/>
      </c>
      <c r="C11" s="19" t="str">
        <f>IFERROR(INDIRECT("'TUTANAK-7'!E3"),"")</f>
        <v/>
      </c>
      <c r="D11" s="19" t="str">
        <f>IFERROR(INDIRECT("'TUTANAK-7'!B5"),"")</f>
        <v/>
      </c>
      <c r="E11" s="19" t="str">
        <f>IFERROR(INDIRECT("'TUTANAK-7'!B6"),"")</f>
        <v/>
      </c>
      <c r="F11" s="17"/>
      <c r="G11" s="18"/>
      <c r="H11" s="18"/>
      <c r="I11" s="20" t="str">
        <f>IFERROR(INDIRECT("'TUTANAK-7'!E18"),"")</f>
        <v/>
      </c>
    </row>
    <row r="12" spans="1:9" x14ac:dyDescent="0.25">
      <c r="A12" s="19" t="str">
        <f>IFERROR(INDIRECT("'TUTANAK-8'!E5"),"")</f>
        <v/>
      </c>
      <c r="B12" s="19" t="str">
        <f>IFERROR(INDIRECT("'TUTANAK-8'!E4"),"")</f>
        <v/>
      </c>
      <c r="C12" s="19" t="str">
        <f>IFERROR(INDIRECT("'TUTANAK-8'!E3"),"")</f>
        <v/>
      </c>
      <c r="D12" s="19" t="str">
        <f>IFERROR(INDIRECT("'TUTANAK-8'!B5"),"")</f>
        <v/>
      </c>
      <c r="E12" s="19" t="str">
        <f>IFERROR(INDIRECT("'TUTANAK-8'!B6"),"")</f>
        <v/>
      </c>
      <c r="F12" s="15"/>
      <c r="G12" s="16"/>
      <c r="H12" s="16"/>
      <c r="I12" s="20" t="str">
        <f>IFERROR(INDIRECT("'TUTANAK-8'!E18"),"")</f>
        <v/>
      </c>
    </row>
    <row r="13" spans="1:9" x14ac:dyDescent="0.25">
      <c r="A13" s="19" t="str">
        <f>IFERROR(INDIRECT("'TUTANAK-9'!E5"),"")</f>
        <v/>
      </c>
      <c r="B13" s="19" t="str">
        <f>IFERROR(INDIRECT("'TUTANAK-9'!E4"),"")</f>
        <v/>
      </c>
      <c r="C13" s="19" t="str">
        <f>IFERROR(INDIRECT("'TUTANAK-9'!E3"),"")</f>
        <v/>
      </c>
      <c r="D13" s="19" t="str">
        <f>IFERROR(INDIRECT("'TUTANAK-9'!B5"),"")</f>
        <v/>
      </c>
      <c r="E13" s="19" t="str">
        <f>IFERROR(INDIRECT("'TUTANAK-9'!B6"),"")</f>
        <v/>
      </c>
      <c r="F13" s="17"/>
      <c r="G13" s="18"/>
      <c r="H13" s="18"/>
      <c r="I13" s="20" t="str">
        <f>IFERROR(INDIRECT("'TUTANAK-9'!E18"),"")</f>
        <v/>
      </c>
    </row>
    <row r="14" spans="1:9" x14ac:dyDescent="0.25">
      <c r="A14" s="19" t="str">
        <f>IFERROR(INDIRECT("'TUTANAK-10'!E5"),"")</f>
        <v/>
      </c>
      <c r="B14" s="19" t="str">
        <f>IFERROR(INDIRECT("'TUTANAK-10'!E4"),"")</f>
        <v/>
      </c>
      <c r="C14" s="19" t="str">
        <f>IFERROR(INDIRECT("'TUTANAK-10'!E3"),"")</f>
        <v/>
      </c>
      <c r="D14" s="19" t="str">
        <f>IFERROR(INDIRECT("'TUTANAK-10'!B5"),"")</f>
        <v/>
      </c>
      <c r="E14" s="19" t="str">
        <f>IFERROR(INDIRECT("'TUTANAK-10'!B6"),"")</f>
        <v/>
      </c>
      <c r="F14" s="15"/>
      <c r="G14" s="16"/>
      <c r="H14" s="16"/>
      <c r="I14" s="20" t="str">
        <f>IFERROR(INDIRECT("'TUTANAK-10'!E18"),"")</f>
        <v/>
      </c>
    </row>
    <row r="15" spans="1:9" x14ac:dyDescent="0.25">
      <c r="A15" s="19" t="str">
        <f>IFERROR(INDIRECT("'TUTANAK-11'!E5"),"")</f>
        <v/>
      </c>
      <c r="B15" s="19" t="str">
        <f>IFERROR(INDIRECT("'TUTANAK-11'!E4"),"")</f>
        <v/>
      </c>
      <c r="C15" s="19" t="str">
        <f>IFERROR(INDIRECT("'TUTANAK-11'!E3"),"")</f>
        <v/>
      </c>
      <c r="D15" s="19" t="str">
        <f>IFERROR(INDIRECT("'TUTANAK-11'!B5"),"")</f>
        <v/>
      </c>
      <c r="E15" s="19" t="str">
        <f>IFERROR(INDIRECT("'TUTANAK-11'!B6"),"")</f>
        <v/>
      </c>
      <c r="F15" s="17"/>
      <c r="G15" s="18"/>
      <c r="H15" s="18"/>
      <c r="I15" s="20" t="str">
        <f>IFERROR(INDIRECT("'TUTANAK-11'!E18"),"")</f>
        <v/>
      </c>
    </row>
    <row r="16" spans="1:9" x14ac:dyDescent="0.25">
      <c r="A16" s="19" t="str">
        <f>IFERROR(INDIRECT("'TUTANAK-12'!E5"),"")</f>
        <v/>
      </c>
      <c r="B16" s="19" t="str">
        <f>IFERROR(INDIRECT("'TUTANAK-12'!E4"),"")</f>
        <v/>
      </c>
      <c r="C16" s="19" t="str">
        <f>IFERROR(INDIRECT("'TUTANAK-12'!E3"),"")</f>
        <v/>
      </c>
      <c r="D16" s="19" t="str">
        <f>IFERROR(INDIRECT("'TUTANAK-12'!B5"),"")</f>
        <v/>
      </c>
      <c r="E16" s="19" t="str">
        <f>IFERROR(INDIRECT("'TUTANAK-12'!B6"),"")</f>
        <v/>
      </c>
      <c r="F16" s="15"/>
      <c r="G16" s="16"/>
      <c r="H16" s="16"/>
      <c r="I16" s="20" t="str">
        <f>IFERROR(INDIRECT("'TUTANAK-12'!E18"),"")</f>
        <v/>
      </c>
    </row>
    <row r="17" spans="1:9" x14ac:dyDescent="0.25">
      <c r="A17" s="19" t="str">
        <f>IFERROR(INDIRECT("'TUTANAK-13'!E5"),"")</f>
        <v/>
      </c>
      <c r="B17" s="19" t="str">
        <f>IFERROR(INDIRECT("'TUTANAK-13'!E4"),"")</f>
        <v/>
      </c>
      <c r="C17" s="19" t="str">
        <f>IFERROR(INDIRECT("'TUTANAK-13'!E3"),"")</f>
        <v/>
      </c>
      <c r="D17" s="19" t="str">
        <f>IFERROR(INDIRECT("'TUTANAK-13'!B5"),"")</f>
        <v/>
      </c>
      <c r="E17" s="19" t="str">
        <f>IFERROR(INDIRECT("'TUTANAK-13'!B6"),"")</f>
        <v/>
      </c>
      <c r="F17" s="17"/>
      <c r="G17" s="18"/>
      <c r="H17" s="18"/>
      <c r="I17" s="20" t="str">
        <f>IFERROR(INDIRECT("'TUTANAK-13'!E18"),"")</f>
        <v/>
      </c>
    </row>
    <row r="18" spans="1:9" x14ac:dyDescent="0.25">
      <c r="A18" s="19" t="str">
        <f>IFERROR(INDIRECT("'TUTANAK-14'!E5"),"")</f>
        <v/>
      </c>
      <c r="B18" s="19" t="str">
        <f>IFERROR(INDIRECT("'TUTANAK-14'!E4"),"")</f>
        <v/>
      </c>
      <c r="C18" s="19" t="str">
        <f>IFERROR(INDIRECT("'TUTANAK-14'!E3"),"")</f>
        <v/>
      </c>
      <c r="D18" s="19" t="str">
        <f>IFERROR(INDIRECT("'TUTANAK-14'!B5"),"")</f>
        <v/>
      </c>
      <c r="E18" s="19" t="str">
        <f>IFERROR(INDIRECT("'TUTANAK-14'!B6"),"")</f>
        <v/>
      </c>
      <c r="F18" s="15"/>
      <c r="G18" s="16"/>
      <c r="H18" s="16"/>
      <c r="I18" s="20" t="str">
        <f>IFERROR(INDIRECT("'TUTANAK-14'!E18"),"")</f>
        <v/>
      </c>
    </row>
    <row r="19" spans="1:9" x14ac:dyDescent="0.25">
      <c r="A19" s="19" t="str">
        <f>IFERROR(INDIRECT("'TUTANAK-15'!E5"),"")</f>
        <v/>
      </c>
      <c r="B19" s="19" t="str">
        <f>IFERROR(INDIRECT("'TUTANAK-15'!E4"),"")</f>
        <v/>
      </c>
      <c r="C19" s="19" t="str">
        <f>IFERROR(INDIRECT("'TUTANAK-15'!E3"),"")</f>
        <v/>
      </c>
      <c r="D19" s="19" t="str">
        <f>IFERROR(INDIRECT("'TUTANAK-15'!B5"),"")</f>
        <v/>
      </c>
      <c r="E19" s="19" t="str">
        <f>IFERROR(INDIRECT("'TUTANAK-15'!B6"),"")</f>
        <v/>
      </c>
      <c r="F19" s="17"/>
      <c r="G19" s="18"/>
      <c r="H19" s="18"/>
      <c r="I19" s="20" t="str">
        <f>IFERROR(INDIRECT("'TUTANAK-15'!E18"),"")</f>
        <v/>
      </c>
    </row>
    <row r="20" spans="1:9" x14ac:dyDescent="0.25">
      <c r="A20" s="19" t="str">
        <f>IFERROR(INDIRECT("'TUTANAK-16'!E5"),"")</f>
        <v/>
      </c>
      <c r="B20" s="19" t="str">
        <f>IFERROR(INDIRECT("'TUTANAK-16'!E4"),"")</f>
        <v/>
      </c>
      <c r="C20" s="19" t="str">
        <f>IFERROR(INDIRECT("'TUTANAK-16'!E3"),"")</f>
        <v/>
      </c>
      <c r="D20" s="19" t="str">
        <f>IFERROR(INDIRECT("'TUTANAK-16'!B5"),"")</f>
        <v/>
      </c>
      <c r="E20" s="19" t="str">
        <f>IFERROR(INDIRECT("'TUTANAK-16'!B6"),"")</f>
        <v/>
      </c>
      <c r="F20" s="15"/>
      <c r="G20" s="16"/>
      <c r="H20" s="16"/>
      <c r="I20" s="20" t="str">
        <f>IFERROR(INDIRECT("'TUTANAK-16'!E18"),"")</f>
        <v/>
      </c>
    </row>
    <row r="21" spans="1:9" x14ac:dyDescent="0.25">
      <c r="A21" s="19" t="str">
        <f>IFERROR(INDIRECT("'TUTANAK-17'!E5"),"")</f>
        <v/>
      </c>
      <c r="B21" s="19" t="str">
        <f>IFERROR(INDIRECT("'TUTANAK-17'!E4"),"")</f>
        <v/>
      </c>
      <c r="C21" s="19" t="str">
        <f>IFERROR(INDIRECT("'TUTANAK-17'!E3"),"")</f>
        <v/>
      </c>
      <c r="D21" s="19" t="str">
        <f>IFERROR(INDIRECT("'TUTANAK-17'!B5"),"")</f>
        <v/>
      </c>
      <c r="E21" s="19" t="str">
        <f>IFERROR(INDIRECT("'TUTANAK-17'!B6"),"")</f>
        <v/>
      </c>
      <c r="F21" s="17"/>
      <c r="G21" s="18"/>
      <c r="H21" s="18"/>
      <c r="I21" s="20" t="str">
        <f>IFERROR(INDIRECT("'TUTANAK-17'!E18"),"")</f>
        <v/>
      </c>
    </row>
    <row r="22" spans="1:9" x14ac:dyDescent="0.25">
      <c r="A22" s="19" t="str">
        <f>IFERROR(INDIRECT("'TUTANAK-18'!E5"),"")</f>
        <v/>
      </c>
      <c r="B22" s="19" t="str">
        <f>IFERROR(INDIRECT("'TUTANAK-18'!E4"),"")</f>
        <v/>
      </c>
      <c r="C22" s="19" t="str">
        <f>IFERROR(INDIRECT("'TUTANAK-18'!E3"),"")</f>
        <v/>
      </c>
      <c r="D22" s="19" t="str">
        <f>IFERROR(INDIRECT("'TUTANAK-18'!B5"),"")</f>
        <v/>
      </c>
      <c r="E22" s="19" t="str">
        <f>IFERROR(INDIRECT("'TUTANAK-18'!B6"),"")</f>
        <v/>
      </c>
      <c r="F22" s="15"/>
      <c r="G22" s="16"/>
      <c r="H22" s="16"/>
      <c r="I22" s="20" t="str">
        <f>IFERROR(INDIRECT("'TUTANAK-18'!E18"),"")</f>
        <v/>
      </c>
    </row>
    <row r="23" spans="1:9" x14ac:dyDescent="0.25">
      <c r="A23" s="19" t="str">
        <f>IFERROR(INDIRECT("'TUTANAK-19'!E5"),"")</f>
        <v/>
      </c>
      <c r="B23" s="19" t="str">
        <f>IFERROR(INDIRECT("'TUTANAK-19'!E4"),"")</f>
        <v/>
      </c>
      <c r="C23" s="19" t="str">
        <f>IFERROR(INDIRECT("'TUTANAK-19'!E3"),"")</f>
        <v/>
      </c>
      <c r="D23" s="19" t="str">
        <f>IFERROR(INDIRECT("'TUTANAK-19'!B5"),"")</f>
        <v/>
      </c>
      <c r="E23" s="19" t="str">
        <f>IFERROR(INDIRECT("'TUTANAK-19'!B6"),"")</f>
        <v/>
      </c>
      <c r="F23" s="17"/>
      <c r="G23" s="18"/>
      <c r="H23" s="18"/>
      <c r="I23" s="20" t="str">
        <f>IFERROR(INDIRECT("'TUTANAK-19'!E18"),"")</f>
        <v/>
      </c>
    </row>
    <row r="24" spans="1:9" x14ac:dyDescent="0.25">
      <c r="A24" s="19" t="str">
        <f>IFERROR(INDIRECT("'TUTANAK-20'!E5"),"")</f>
        <v/>
      </c>
      <c r="B24" s="19" t="str">
        <f>IFERROR(INDIRECT("'TUTANAK-20'!E4"),"")</f>
        <v/>
      </c>
      <c r="C24" s="19" t="str">
        <f>IFERROR(INDIRECT("'TUTANAK-20'!E3"),"")</f>
        <v/>
      </c>
      <c r="D24" s="19" t="str">
        <f>IFERROR(INDIRECT("'TUTANAK-20'!B5"),"")</f>
        <v/>
      </c>
      <c r="E24" s="19" t="str">
        <f>IFERROR(INDIRECT("'TUTANAK-20'!B6"),"")</f>
        <v/>
      </c>
      <c r="F24" s="15"/>
      <c r="G24" s="16"/>
      <c r="H24" s="16"/>
      <c r="I24" s="20" t="str">
        <f>IFERROR(INDIRECT("'TUTANAK-20'!E18"),"")</f>
        <v/>
      </c>
    </row>
    <row r="25" spans="1:9" x14ac:dyDescent="0.25">
      <c r="A25" s="34" t="s">
        <v>178</v>
      </c>
      <c r="B25" s="34"/>
      <c r="C25" s="34"/>
      <c r="D25" s="34"/>
      <c r="E25" s="34"/>
      <c r="F25" s="34"/>
      <c r="G25" s="34"/>
      <c r="H25" s="34"/>
      <c r="I25" s="34"/>
    </row>
    <row r="26" spans="1:9" x14ac:dyDescent="0.25">
      <c r="A26" s="17">
        <v>2</v>
      </c>
      <c r="B26" s="17" t="s">
        <v>179</v>
      </c>
      <c r="C26" s="17" t="s">
        <v>180</v>
      </c>
      <c r="D26" s="17" t="s">
        <v>181</v>
      </c>
      <c r="E26" s="17" t="s">
        <v>182</v>
      </c>
      <c r="F26" s="17" t="s">
        <v>77</v>
      </c>
      <c r="G26" s="18">
        <v>2</v>
      </c>
      <c r="H26" s="18">
        <v>1750</v>
      </c>
      <c r="I26" s="20">
        <f>IF(COUNT(G26:H26)=0,"",G26*H26)</f>
        <v>3500</v>
      </c>
    </row>
    <row r="27" spans="1:9" x14ac:dyDescent="0.25">
      <c r="A27" s="15"/>
      <c r="B27" s="15"/>
      <c r="C27" s="15"/>
      <c r="D27" s="15"/>
      <c r="E27" s="15"/>
      <c r="F27" s="15"/>
      <c r="G27" s="16"/>
      <c r="H27" s="16"/>
      <c r="I27" s="20" t="str">
        <f>IF(COUNT(G27:H27)=0,"",G27*H27)</f>
        <v/>
      </c>
    </row>
    <row r="28" spans="1:9" x14ac:dyDescent="0.25">
      <c r="A28" s="17"/>
      <c r="B28" s="17"/>
      <c r="C28" s="17"/>
      <c r="D28" s="17"/>
      <c r="E28" s="17"/>
      <c r="F28" s="17"/>
      <c r="G28" s="18"/>
      <c r="H28" s="18"/>
      <c r="I28" s="20" t="str">
        <f>IF(COUNT(G28:H28)=0,"",G28*H28)</f>
        <v/>
      </c>
    </row>
    <row r="29" spans="1:9" x14ac:dyDescent="0.25">
      <c r="A29" s="15"/>
      <c r="B29" s="15"/>
      <c r="C29" s="15"/>
      <c r="D29" s="15"/>
      <c r="E29" s="15"/>
      <c r="F29" s="15"/>
      <c r="G29" s="16"/>
      <c r="H29" s="16"/>
      <c r="I29" s="20" t="str">
        <f>IF(COUNT(G29:H29)=0,"",G29*H29)</f>
        <v/>
      </c>
    </row>
    <row r="30" spans="1:9" x14ac:dyDescent="0.25">
      <c r="A30" s="17"/>
      <c r="B30" s="17"/>
      <c r="C30" s="17"/>
      <c r="D30" s="17"/>
      <c r="E30" s="17"/>
      <c r="F30" s="17"/>
      <c r="G30" s="18"/>
      <c r="H30" s="18"/>
      <c r="I30" s="20" t="str">
        <f>IF(COUNT(G30:H30)=0,"",G30*H30)</f>
        <v/>
      </c>
    </row>
    <row r="31" spans="1:9" x14ac:dyDescent="0.25">
      <c r="A31" s="15"/>
      <c r="B31" s="15"/>
      <c r="C31" s="15"/>
      <c r="D31" s="15"/>
      <c r="E31" s="15"/>
      <c r="F31" s="15"/>
      <c r="G31" s="16"/>
      <c r="H31" s="16"/>
      <c r="I31" s="20" t="str">
        <f>IF(COUNT(G31:H31)=0,"",G31*H31)</f>
        <v/>
      </c>
    </row>
    <row r="32" spans="1:9" x14ac:dyDescent="0.25">
      <c r="A32" s="17"/>
      <c r="B32" s="17"/>
      <c r="C32" s="17"/>
      <c r="D32" s="17"/>
      <c r="E32" s="17"/>
      <c r="F32" s="17"/>
      <c r="G32" s="18"/>
      <c r="H32" s="18"/>
      <c r="I32" s="20" t="str">
        <f>IF(COUNT(G32:H32)=0,"",G32*H32)</f>
        <v/>
      </c>
    </row>
    <row r="33" spans="1:9" x14ac:dyDescent="0.25">
      <c r="A33" s="15"/>
      <c r="B33" s="15"/>
      <c r="C33" s="15"/>
      <c r="D33" s="15"/>
      <c r="E33" s="15"/>
      <c r="F33" s="15"/>
      <c r="G33" s="16"/>
      <c r="H33" s="16"/>
      <c r="I33" s="20" t="str">
        <f>IF(COUNT(G33:H33)=0,"",G33*H33)</f>
        <v/>
      </c>
    </row>
    <row r="34" spans="1:9" x14ac:dyDescent="0.25">
      <c r="A34" s="17"/>
      <c r="B34" s="17"/>
      <c r="C34" s="17"/>
      <c r="D34" s="17"/>
      <c r="E34" s="17"/>
      <c r="F34" s="17"/>
      <c r="G34" s="18"/>
      <c r="H34" s="18"/>
      <c r="I34" s="20" t="str">
        <f>IF(COUNT(G34:H34)=0,"",G34*H34)</f>
        <v/>
      </c>
    </row>
    <row r="35" spans="1:9" x14ac:dyDescent="0.25">
      <c r="A35" s="15"/>
      <c r="B35" s="15"/>
      <c r="C35" s="15"/>
      <c r="D35" s="15"/>
      <c r="E35" s="15"/>
      <c r="F35" s="15"/>
      <c r="G35" s="16"/>
      <c r="H35" s="16"/>
      <c r="I35" s="20" t="str">
        <f>IF(COUNT(G35:H35)=0,"",G35*H35)</f>
        <v/>
      </c>
    </row>
  </sheetData>
  <mergeCells count="4">
    <mergeCell ref="A1:I1"/>
    <mergeCell ref="A2:I2"/>
    <mergeCell ref="A3:I3"/>
    <mergeCell ref="A25:I25"/>
  </mergeCells>
  <dataValidations count="3">
    <dataValidation type="whole" allowBlank="1" showErrorMessage="1" error="HAKEDİŞ NO 1-99 arası tam sayı olmalı" sqref="A26:A35">
      <formula1>1</formula1>
      <formula2>99</formula2>
    </dataValidation>
    <dataValidation type="list" allowBlank="1" sqref="E26:E35">
      <formula1>"İLAVE İMALAT (+),KESİNTİ (−)"</formula1>
    </dataValidation>
    <dataValidation type="list" allowBlank="1" sqref="F26:F35">
      <formula1>"m²,m³,mt,kg,ton,ADET,AY,GÜN,SAAT"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14" customWidth="1"/>
    <col min="3" max="3" width="10" customWidth="1"/>
    <col min="4" max="5" width="14" customWidth="1"/>
  </cols>
  <sheetData>
    <row r="1" ht="30" customHeight="1" spans="1:5" x14ac:dyDescent="0.25">
      <c r="A1" s="35" t="s">
        <v>183</v>
      </c>
      <c r="B1" s="35"/>
      <c r="C1" s="35"/>
      <c r="D1" s="35"/>
      <c r="E1" s="35"/>
    </row>
    <row r="2" spans="1:5" x14ac:dyDescent="0.25">
      <c r="A2" s="6" t="s">
        <v>184</v>
      </c>
      <c r="B2" s="6"/>
      <c r="C2" s="6"/>
      <c r="D2" s="6"/>
      <c r="E2" s="6"/>
    </row>
    <row r="3" spans="1:5" x14ac:dyDescent="0.25">
      <c r="A3" s="9" t="s">
        <v>185</v>
      </c>
      <c r="B3" s="19" t="str">
        <f>IF('BİLGİ GİR'!B3="","",'BİLGİ GİR'!B3)</f>
        <v>ÖRNEK KONUT PROJESİ</v>
      </c>
      <c r="D3" s="9" t="s">
        <v>176</v>
      </c>
      <c r="E3" s="10"/>
    </row>
    <row r="4" spans="1:5" x14ac:dyDescent="0.25">
      <c r="A4" s="9" t="s">
        <v>186</v>
      </c>
      <c r="B4" s="19" t="str">
        <f>IF('BİLGİ GİR'!B4="","",'BİLGİ GİR'!B4)</f>
        <v>ÖRNEK TAŞERON LTD.</v>
      </c>
      <c r="D4" s="9" t="s">
        <v>53</v>
      </c>
      <c r="E4" s="10"/>
    </row>
    <row r="5" spans="1:5" x14ac:dyDescent="0.25">
      <c r="A5" s="9" t="s">
        <v>187</v>
      </c>
      <c r="B5" s="10"/>
      <c r="D5" s="9" t="s">
        <v>52</v>
      </c>
      <c r="E5" s="10"/>
    </row>
    <row r="6" spans="1:2" x14ac:dyDescent="0.25">
      <c r="A6" s="9" t="s">
        <v>177</v>
      </c>
      <c r="B6" s="10" t="s">
        <v>188</v>
      </c>
    </row>
    <row r="8" spans="1:5" x14ac:dyDescent="0.25">
      <c r="A8" s="6" t="s">
        <v>189</v>
      </c>
      <c r="B8" s="6"/>
      <c r="C8" s="6"/>
      <c r="D8" s="6"/>
      <c r="E8" s="6"/>
    </row>
    <row r="9" ht="26" customHeight="1" spans="1:5" x14ac:dyDescent="0.25">
      <c r="A9" s="33" t="s">
        <v>75</v>
      </c>
      <c r="B9" s="33" t="s">
        <v>50</v>
      </c>
      <c r="C9" s="33" t="s">
        <v>146</v>
      </c>
      <c r="D9" s="33" t="s">
        <v>54</v>
      </c>
      <c r="E9" s="33" t="s">
        <v>147</v>
      </c>
    </row>
    <row r="10" spans="1:5" x14ac:dyDescent="0.25">
      <c r="A10" s="17"/>
      <c r="B10" s="17"/>
      <c r="C10" s="18"/>
      <c r="D10" s="18"/>
      <c r="E10" s="20" t="str">
        <f>IF(COUNT(C10:D10)=0,"",C10*D10)</f>
        <v/>
      </c>
    </row>
    <row r="11" spans="1:5" x14ac:dyDescent="0.25">
      <c r="A11" s="15"/>
      <c r="B11" s="15"/>
      <c r="C11" s="16"/>
      <c r="D11" s="16"/>
      <c r="E11" s="20" t="str">
        <f>IF(COUNT(C11:D11)=0,"",C11*D11)</f>
        <v/>
      </c>
    </row>
    <row r="12" spans="1:5" x14ac:dyDescent="0.25">
      <c r="A12" s="17"/>
      <c r="B12" s="17"/>
      <c r="C12" s="18"/>
      <c r="D12" s="18"/>
      <c r="E12" s="20" t="str">
        <f>IF(COUNT(C12:D12)=0,"",C12*D12)</f>
        <v/>
      </c>
    </row>
    <row r="13" spans="1:5" x14ac:dyDescent="0.25">
      <c r="A13" s="15"/>
      <c r="B13" s="15"/>
      <c r="C13" s="16"/>
      <c r="D13" s="16"/>
      <c r="E13" s="20" t="str">
        <f>IF(COUNT(C13:D13)=0,"",C13*D13)</f>
        <v/>
      </c>
    </row>
    <row r="14" spans="1:5" x14ac:dyDescent="0.25">
      <c r="A14" s="17"/>
      <c r="B14" s="17"/>
      <c r="C14" s="18"/>
      <c r="D14" s="18"/>
      <c r="E14" s="20" t="str">
        <f>IF(COUNT(C14:D14)=0,"",C14*D14)</f>
        <v/>
      </c>
    </row>
    <row r="15" spans="1:5" x14ac:dyDescent="0.25">
      <c r="A15" s="15"/>
      <c r="B15" s="15"/>
      <c r="C15" s="16"/>
      <c r="D15" s="16"/>
      <c r="E15" s="20" t="str">
        <f>IF(COUNT(C15:D15)=0,"",C15*D15)</f>
        <v/>
      </c>
    </row>
    <row r="16" spans="1:5" x14ac:dyDescent="0.25">
      <c r="A16" s="17"/>
      <c r="B16" s="17"/>
      <c r="C16" s="18"/>
      <c r="D16" s="18"/>
      <c r="E16" s="20" t="str">
        <f>IF(COUNT(C16:D16)=0,"",C16*D16)</f>
        <v/>
      </c>
    </row>
    <row r="17" spans="1:5" x14ac:dyDescent="0.25">
      <c r="A17" s="15"/>
      <c r="B17" s="15"/>
      <c r="C17" s="16"/>
      <c r="D17" s="16"/>
      <c r="E17" s="20" t="str">
        <f>IF(COUNT(C17:D17)=0,"",C17*D17)</f>
        <v/>
      </c>
    </row>
    <row r="18" spans="4:5" x14ac:dyDescent="0.25">
      <c r="D18" s="9" t="s">
        <v>190</v>
      </c>
      <c r="E18" s="20">
        <f>SUM(E10:E17)</f>
        <v>0</v>
      </c>
    </row>
    <row r="21" spans="1:5" x14ac:dyDescent="0.25">
      <c r="A21" s="2" t="s">
        <v>191</v>
      </c>
      <c r="C21" s="2" t="s">
        <v>186</v>
      </c>
      <c r="E21" s="2" t="s">
        <v>192</v>
      </c>
    </row>
    <row r="23" spans="1:5" x14ac:dyDescent="0.25">
      <c r="A23" s="6" t="s">
        <v>193</v>
      </c>
      <c r="C23" s="6" t="s">
        <v>193</v>
      </c>
      <c r="E23" s="6" t="s">
        <v>193</v>
      </c>
    </row>
  </sheetData>
  <mergeCells count="3">
    <mergeCell ref="A1:E1"/>
    <mergeCell ref="A2:E2"/>
    <mergeCell ref="A8:E8"/>
  </mergeCells>
  <dataValidations count="3">
    <dataValidation type="list" allowBlank="1" sqref="B10:B17">
      <formula1>"m²,m³,mt,kg,ton,ADET,AY,GÜN,SAAT"</formula1>
    </dataValidation>
    <dataValidation type="list" allowBlank="1" sqref="B6">
      <formula1>"İLAVE İMALAT (+),KESİNTİ (−)"</formula1>
    </dataValidation>
    <dataValidation type="whole" allowBlank="1" showErrorMessage="1" error="HAKEDİŞ NO 1-99 arası tam sayı olmalı" sqref="E5">
      <formula1>1</formula1>
      <formula2>99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14" customWidth="1"/>
    <col min="3" max="3" width="10" customWidth="1"/>
    <col min="4" max="5" width="14" customWidth="1"/>
  </cols>
  <sheetData>
    <row r="1" ht="30" customHeight="1" spans="1:5" x14ac:dyDescent="0.25">
      <c r="A1" s="35" t="s">
        <v>183</v>
      </c>
      <c r="B1" s="35"/>
      <c r="C1" s="35"/>
      <c r="D1" s="35"/>
      <c r="E1" s="35"/>
    </row>
    <row r="3" spans="1:5" x14ac:dyDescent="0.25">
      <c r="A3" s="9" t="s">
        <v>185</v>
      </c>
      <c r="B3" s="17" t="str">
        <f>IF('BİLGİ GİR'!B3="","",'BİLGİ GİR'!B3)</f>
        <v>ÖRNEK KONUT PROJESİ</v>
      </c>
      <c r="D3" s="9" t="s">
        <v>176</v>
      </c>
      <c r="E3" s="17" t="s">
        <v>194</v>
      </c>
    </row>
    <row r="4" spans="1:5" x14ac:dyDescent="0.25">
      <c r="A4" s="9" t="s">
        <v>186</v>
      </c>
      <c r="B4" s="17" t="str">
        <f>IF('BİLGİ GİR'!B4="","",'BİLGİ GİR'!B4)</f>
        <v>ÖRNEK TAŞERON LTD.</v>
      </c>
      <c r="D4" s="9" t="s">
        <v>53</v>
      </c>
      <c r="E4" s="17" t="s">
        <v>195</v>
      </c>
    </row>
    <row r="5" spans="1:5" x14ac:dyDescent="0.25">
      <c r="A5" s="9" t="s">
        <v>187</v>
      </c>
      <c r="B5" s="17" t="s">
        <v>196</v>
      </c>
      <c r="D5" s="9" t="s">
        <v>52</v>
      </c>
      <c r="E5" s="17">
        <v>1</v>
      </c>
    </row>
    <row r="6" spans="1:2" x14ac:dyDescent="0.25">
      <c r="A6" s="9" t="s">
        <v>177</v>
      </c>
      <c r="B6" s="17" t="s">
        <v>188</v>
      </c>
    </row>
    <row r="9" ht="26" customHeight="1" spans="1:5" x14ac:dyDescent="0.25">
      <c r="A9" s="33" t="s">
        <v>75</v>
      </c>
      <c r="B9" s="33" t="s">
        <v>50</v>
      </c>
      <c r="C9" s="33" t="s">
        <v>146</v>
      </c>
      <c r="D9" s="33" t="s">
        <v>54</v>
      </c>
      <c r="E9" s="33" t="s">
        <v>147</v>
      </c>
    </row>
    <row r="10" spans="1:5" x14ac:dyDescent="0.25">
      <c r="A10" s="17" t="s">
        <v>197</v>
      </c>
      <c r="B10" s="17" t="s">
        <v>77</v>
      </c>
      <c r="C10" s="17">
        <v>3</v>
      </c>
      <c r="D10" s="17">
        <v>5000</v>
      </c>
      <c r="E10" s="19">
        <f>IF(COUNT(C10:D10)=0,"",C10*D10)</f>
        <v>15000</v>
      </c>
    </row>
    <row r="11" spans="1:5" x14ac:dyDescent="0.25">
      <c r="A11" s="17" t="s">
        <v>198</v>
      </c>
      <c r="B11" s="17" t="s">
        <v>199</v>
      </c>
      <c r="C11" s="17">
        <v>2</v>
      </c>
      <c r="D11" s="17">
        <v>1200</v>
      </c>
      <c r="E11" s="19">
        <f>IF(COUNT(C11:D11)=0,"",C11*D11)</f>
        <v>2400</v>
      </c>
    </row>
    <row r="18" spans="4:5" x14ac:dyDescent="0.25">
      <c r="D18" s="2" t="s">
        <v>190</v>
      </c>
      <c r="E18" s="19">
        <f>SUM(E10:E17)</f>
        <v>17400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3" width="22" customWidth="1"/>
  </cols>
  <sheetData>
    <row r="1" ht="26" customHeight="1" spans="1:3" x14ac:dyDescent="0.25">
      <c r="A1" s="11" t="s">
        <v>200</v>
      </c>
      <c r="B1" s="11"/>
      <c r="C1" s="11"/>
    </row>
    <row r="2" spans="1:3" x14ac:dyDescent="0.25">
      <c r="A2" s="12" t="str">
        <f>"İş: "&amp;IF('BİLGİ GİR'!B3="","—",'BİLGİ GİR'!B3)&amp;"   ·   Taşeron: "&amp;IF('BİLGİ GİR'!B4="","—",'BİLGİ GİR'!B4)</f>
        <v>İş: ÖRNEK KONUT PROJESİ   ·   Taşeron: ÖRNEK TAŞERON LTD.</v>
      </c>
      <c r="B2" s="12"/>
      <c r="C2" s="12"/>
    </row>
    <row r="3" spans="1:3" x14ac:dyDescent="0.25">
      <c r="A3" s="6" t="s">
        <v>201</v>
      </c>
      <c r="B3" s="6"/>
      <c r="C3" s="6"/>
    </row>
    <row r="4" ht="26" customHeight="1" spans="1:3" x14ac:dyDescent="0.25">
      <c r="A4" s="13" t="s">
        <v>48</v>
      </c>
      <c r="B4" s="13" t="s">
        <v>202</v>
      </c>
      <c r="C4" s="13" t="s">
        <v>203</v>
      </c>
    </row>
    <row r="5" spans="1:3" x14ac:dyDescent="0.25">
      <c r="A5" s="17"/>
      <c r="B5" s="18"/>
      <c r="C5" s="18"/>
    </row>
    <row r="6" spans="1:3" x14ac:dyDescent="0.25">
      <c r="A6" s="15"/>
      <c r="B6" s="16"/>
      <c r="C6" s="16"/>
    </row>
    <row r="7" spans="1:3" x14ac:dyDescent="0.25">
      <c r="A7" s="17"/>
      <c r="B7" s="18"/>
      <c r="C7" s="18"/>
    </row>
    <row r="8" spans="1:3" x14ac:dyDescent="0.25">
      <c r="A8" s="15"/>
      <c r="B8" s="16"/>
      <c r="C8" s="16"/>
    </row>
    <row r="9" spans="1:3" x14ac:dyDescent="0.25">
      <c r="A9" s="17"/>
      <c r="B9" s="18"/>
      <c r="C9" s="18"/>
    </row>
    <row r="10" spans="1:3" x14ac:dyDescent="0.25">
      <c r="A10" s="15"/>
      <c r="B10" s="16"/>
      <c r="C10" s="16"/>
    </row>
    <row r="11" spans="1:3" x14ac:dyDescent="0.25">
      <c r="A11" s="17"/>
      <c r="B11" s="18"/>
      <c r="C11" s="18"/>
    </row>
    <row r="12" spans="1:3" x14ac:dyDescent="0.25">
      <c r="A12" s="15"/>
      <c r="B12" s="16"/>
      <c r="C12" s="16"/>
    </row>
    <row r="13" spans="1:3" x14ac:dyDescent="0.25">
      <c r="A13" s="17"/>
      <c r="B13" s="18"/>
      <c r="C13" s="18"/>
    </row>
    <row r="14" spans="1:3" x14ac:dyDescent="0.25">
      <c r="A14" s="15"/>
      <c r="B14" s="16"/>
      <c r="C14" s="16"/>
    </row>
    <row r="15" spans="1:3" x14ac:dyDescent="0.25">
      <c r="A15" s="17"/>
      <c r="B15" s="18"/>
      <c r="C15" s="18"/>
    </row>
    <row r="16" spans="1:3" x14ac:dyDescent="0.25">
      <c r="A16" s="15"/>
      <c r="B16" s="16"/>
      <c r="C16" s="16"/>
    </row>
    <row r="17" spans="1:3" x14ac:dyDescent="0.25">
      <c r="A17" s="17"/>
      <c r="B17" s="18"/>
      <c r="C17" s="18"/>
    </row>
    <row r="18" spans="1:3" x14ac:dyDescent="0.25">
      <c r="A18" s="15"/>
      <c r="B18" s="16"/>
      <c r="C18" s="16"/>
    </row>
    <row r="19" spans="1:3" x14ac:dyDescent="0.25">
      <c r="A19" s="17"/>
      <c r="B19" s="18"/>
      <c r="C19" s="18"/>
    </row>
    <row r="20" spans="1:3" x14ac:dyDescent="0.25">
      <c r="A20" s="15"/>
      <c r="B20" s="16"/>
      <c r="C20" s="16"/>
    </row>
    <row r="21" spans="1:3" x14ac:dyDescent="0.25">
      <c r="A21" s="17"/>
      <c r="B21" s="18"/>
      <c r="C21" s="18"/>
    </row>
    <row r="22" spans="1:3" x14ac:dyDescent="0.25">
      <c r="A22" s="15"/>
      <c r="B22" s="16"/>
      <c r="C22" s="16"/>
    </row>
    <row r="23" spans="1:3" x14ac:dyDescent="0.25">
      <c r="A23" s="17"/>
      <c r="B23" s="18"/>
      <c r="C23" s="18"/>
    </row>
    <row r="24" spans="1:3" x14ac:dyDescent="0.25">
      <c r="A24" s="15"/>
      <c r="B24" s="16"/>
      <c r="C24" s="16"/>
    </row>
    <row r="25" spans="1:3" x14ac:dyDescent="0.25">
      <c r="A25" s="17"/>
      <c r="B25" s="18"/>
      <c r="C25" s="18"/>
    </row>
    <row r="26" spans="1:3" x14ac:dyDescent="0.25">
      <c r="A26" s="15"/>
      <c r="B26" s="16"/>
      <c r="C26" s="16"/>
    </row>
    <row r="27" spans="1:3" x14ac:dyDescent="0.25">
      <c r="A27" s="17"/>
      <c r="B27" s="18"/>
      <c r="C27" s="18"/>
    </row>
    <row r="28" spans="1:3" x14ac:dyDescent="0.25">
      <c r="A28" s="15"/>
      <c r="B28" s="16"/>
      <c r="C28" s="16"/>
    </row>
    <row r="29" spans="1:3" x14ac:dyDescent="0.25">
      <c r="A29" s="17"/>
      <c r="B29" s="18"/>
      <c r="C29" s="18"/>
    </row>
    <row r="30" spans="1:3" x14ac:dyDescent="0.25">
      <c r="A30" s="15"/>
      <c r="B30" s="16"/>
      <c r="C30" s="16"/>
    </row>
    <row r="31" spans="1:3" x14ac:dyDescent="0.25">
      <c r="A31" s="17"/>
      <c r="B31" s="18"/>
      <c r="C31" s="18"/>
    </row>
    <row r="32" spans="1:3" x14ac:dyDescent="0.25">
      <c r="A32" s="15"/>
      <c r="B32" s="16"/>
      <c r="C32" s="16"/>
    </row>
    <row r="33" spans="1:3" x14ac:dyDescent="0.25">
      <c r="A33" s="17"/>
      <c r="B33" s="18"/>
      <c r="C33" s="18"/>
    </row>
    <row r="34" spans="1:3" x14ac:dyDescent="0.25">
      <c r="A34" s="15"/>
      <c r="B34" s="16"/>
      <c r="C34" s="16"/>
    </row>
    <row r="35" spans="1:3" x14ac:dyDescent="0.25">
      <c r="A35" s="17"/>
      <c r="B35" s="18"/>
      <c r="C35" s="18"/>
    </row>
    <row r="36" spans="1:3" x14ac:dyDescent="0.25">
      <c r="A36" s="15"/>
      <c r="B36" s="16"/>
      <c r="C36" s="16"/>
    </row>
    <row r="37" spans="1:3" x14ac:dyDescent="0.25">
      <c r="A37" s="17"/>
      <c r="B37" s="18"/>
      <c r="C37" s="18"/>
    </row>
    <row r="38" spans="1:3" x14ac:dyDescent="0.25">
      <c r="A38" s="15"/>
      <c r="B38" s="16"/>
      <c r="C38" s="16"/>
    </row>
    <row r="39" spans="1:3" x14ac:dyDescent="0.25">
      <c r="A39" s="17"/>
      <c r="B39" s="18"/>
      <c r="C39" s="18"/>
    </row>
    <row r="40" spans="1:3" x14ac:dyDescent="0.25">
      <c r="A40" s="15"/>
      <c r="B40" s="16"/>
      <c r="C40" s="16"/>
    </row>
    <row r="41" spans="1:3" x14ac:dyDescent="0.25">
      <c r="A41" s="17"/>
      <c r="B41" s="18"/>
      <c r="C41" s="18"/>
    </row>
    <row r="42" spans="1:3" x14ac:dyDescent="0.25">
      <c r="A42" s="15"/>
      <c r="B42" s="16"/>
      <c r="C42" s="16"/>
    </row>
    <row r="43" spans="1:3" x14ac:dyDescent="0.25">
      <c r="A43" s="17"/>
      <c r="B43" s="18"/>
      <c r="C43" s="18"/>
    </row>
    <row r="44" spans="1:3" x14ac:dyDescent="0.25">
      <c r="A44" s="15"/>
      <c r="B44" s="16"/>
      <c r="C44" s="16"/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NASIL DOLDURULUR</vt:lpstr>
      <vt:lpstr>BİLGİ GİR</vt:lpstr>
      <vt:lpstr>POZ &amp; FİYAT</vt:lpstr>
      <vt:lpstr>METRAJ</vt:lpstr>
      <vt:lpstr>DEMİR</vt:lpstr>
      <vt:lpstr>KESİNTİLER</vt:lpstr>
      <vt:lpstr>YEMEK</vt:lpstr>
      <vt:lpstr>YEMEK PUANTAJ</vt:lpstr>
      <vt:lpstr>TUTANAK</vt:lpstr>
      <vt:lpstr>TUTANAK ŞABLON</vt:lpstr>
      <vt:lpstr>TUTANAK-1</vt:lpstr>
      <vt:lpstr>DEVİR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DataFlow</dc:creator>
  <dc:title/>
  <dc:subject/>
  <dc:description/>
  <cp:keywords/>
  <cp:category/>
  <cp:lastModifiedBy>Unknown</cp:lastModifiedBy>
  <dcterms:created xsi:type="dcterms:W3CDTF">2026-10-15T14:10:53Z</dcterms:created>
  <dcterms:modified xsi:type="dcterms:W3CDTF">2026-10-15T14:10:53Z</dcterms:modified>
</cp:coreProperties>
</file>